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xavie\Documents\CRJ\2024-2025\"/>
    </mc:Choice>
  </mc:AlternateContent>
  <xr:revisionPtr revIDLastSave="0" documentId="8_{6BA5E474-B3B2-40E6-BC61-FECAF73B279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Intercomités2024" sheetId="1" r:id="rId1"/>
    <sheet name="Licenciés" sheetId="2" state="hidden" r:id="rId2"/>
    <sheet name="Equipes" sheetId="3" r:id="rId3"/>
    <sheet name="Jur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11" i="3" l="1"/>
  <c r="S111" i="3" s="1"/>
  <c r="A109" i="3"/>
  <c r="U109" i="3" s="1"/>
  <c r="A110" i="3"/>
  <c r="Q110" i="3" s="1"/>
  <c r="A83" i="3"/>
  <c r="B83" i="3" s="1"/>
  <c r="A84" i="3"/>
  <c r="AG84" i="3" s="1"/>
  <c r="A85" i="3"/>
  <c r="E85" i="3" s="1"/>
  <c r="A86" i="3"/>
  <c r="Q86" i="3" s="1"/>
  <c r="A87" i="3"/>
  <c r="C87" i="3" s="1"/>
  <c r="A88" i="3"/>
  <c r="AG88" i="3" s="1"/>
  <c r="A89" i="3"/>
  <c r="AG89" i="3" s="1"/>
  <c r="A90" i="3"/>
  <c r="AF90" i="3" s="1"/>
  <c r="A91" i="3"/>
  <c r="G91" i="3" s="1"/>
  <c r="A92" i="3"/>
  <c r="T92" i="3" s="1"/>
  <c r="A93" i="3"/>
  <c r="U93" i="3" s="1"/>
  <c r="A94" i="3"/>
  <c r="E94" i="3" s="1"/>
  <c r="A95" i="3"/>
  <c r="C95" i="3" s="1"/>
  <c r="A96" i="3"/>
  <c r="AG96" i="3" s="1"/>
  <c r="A97" i="3"/>
  <c r="AF97" i="3" s="1"/>
  <c r="A98" i="3"/>
  <c r="R98" i="3" s="1"/>
  <c r="A99" i="3"/>
  <c r="B99" i="3" s="1"/>
  <c r="A100" i="3"/>
  <c r="AG100" i="3" s="1"/>
  <c r="A101" i="3"/>
  <c r="AG101" i="3" s="1"/>
  <c r="A102" i="3"/>
  <c r="E102" i="3" s="1"/>
  <c r="A103" i="3"/>
  <c r="C103" i="3" s="1"/>
  <c r="A104" i="3"/>
  <c r="AG104" i="3" s="1"/>
  <c r="A105" i="3"/>
  <c r="AG105" i="3" s="1"/>
  <c r="A106" i="3"/>
  <c r="AF106" i="3" s="1"/>
  <c r="A107" i="3"/>
  <c r="AG107" i="3" s="1"/>
  <c r="A108" i="3"/>
  <c r="V108" i="3" s="1"/>
  <c r="A82" i="3"/>
  <c r="Y82" i="3" s="1"/>
  <c r="A80" i="3"/>
  <c r="R80" i="3" s="1"/>
  <c r="A81" i="3"/>
  <c r="V81" i="3" s="1"/>
  <c r="A53" i="3"/>
  <c r="U53" i="3" s="1"/>
  <c r="A54" i="3"/>
  <c r="E54" i="3" s="1"/>
  <c r="A55" i="3"/>
  <c r="B55" i="3" s="1"/>
  <c r="A56" i="3"/>
  <c r="V56" i="3" s="1"/>
  <c r="A57" i="3"/>
  <c r="R57" i="3" s="1"/>
  <c r="A58" i="3"/>
  <c r="S58" i="3" s="1"/>
  <c r="A59" i="3"/>
  <c r="X59" i="3" s="1"/>
  <c r="A60" i="3"/>
  <c r="V60" i="3" s="1"/>
  <c r="A61" i="3"/>
  <c r="Y61" i="3" s="1"/>
  <c r="A62" i="3"/>
  <c r="B62" i="3" s="1"/>
  <c r="A63" i="3"/>
  <c r="R63" i="3" s="1"/>
  <c r="A64" i="3"/>
  <c r="AG64" i="3" s="1"/>
  <c r="A65" i="3"/>
  <c r="AF65" i="3" s="1"/>
  <c r="A66" i="3"/>
  <c r="G66" i="3" s="1"/>
  <c r="A67" i="3"/>
  <c r="AF67" i="3" s="1"/>
  <c r="A68" i="3"/>
  <c r="X68" i="3" s="1"/>
  <c r="A69" i="3"/>
  <c r="R69" i="3" s="1"/>
  <c r="A70" i="3"/>
  <c r="E70" i="3" s="1"/>
  <c r="A71" i="3"/>
  <c r="B71" i="3" s="1"/>
  <c r="A72" i="3"/>
  <c r="I72" i="3" s="1"/>
  <c r="A73" i="3"/>
  <c r="T73" i="3" s="1"/>
  <c r="A74" i="3"/>
  <c r="G74" i="3" s="1"/>
  <c r="A75" i="3"/>
  <c r="A76" i="3"/>
  <c r="Y76" i="3" s="1"/>
  <c r="A77" i="3"/>
  <c r="Q77" i="3" s="1"/>
  <c r="A78" i="3"/>
  <c r="E78" i="3" s="1"/>
  <c r="A79" i="3"/>
  <c r="B79" i="3" s="1"/>
  <c r="A52" i="3"/>
  <c r="Y52" i="3" s="1"/>
  <c r="A51" i="3"/>
  <c r="A49" i="3"/>
  <c r="T49" i="3" s="1"/>
  <c r="A50" i="3"/>
  <c r="U50" i="3" s="1"/>
  <c r="A44" i="3"/>
  <c r="E44" i="3" s="1"/>
  <c r="A45" i="3"/>
  <c r="B45" i="3" s="1"/>
  <c r="A46" i="3"/>
  <c r="U46" i="3" s="1"/>
  <c r="A47" i="3"/>
  <c r="B47" i="3" s="1"/>
  <c r="A48" i="3"/>
  <c r="B48" i="3" s="1"/>
  <c r="A29" i="3"/>
  <c r="I29" i="3" s="1"/>
  <c r="A30" i="3"/>
  <c r="U30" i="3" s="1"/>
  <c r="A31" i="3"/>
  <c r="A32" i="3"/>
  <c r="R32" i="3" s="1"/>
  <c r="A33" i="3"/>
  <c r="A34" i="3"/>
  <c r="X34" i="3" s="1"/>
  <c r="A35" i="3"/>
  <c r="Y35" i="3" s="1"/>
  <c r="A36" i="3"/>
  <c r="G36" i="3" s="1"/>
  <c r="A37" i="3"/>
  <c r="V37" i="3" s="1"/>
  <c r="A38" i="3"/>
  <c r="X38" i="3" s="1"/>
  <c r="A39" i="3"/>
  <c r="C39" i="3" s="1"/>
  <c r="A40" i="3"/>
  <c r="E40" i="3" s="1"/>
  <c r="A41" i="3"/>
  <c r="V41" i="3" s="1"/>
  <c r="A42" i="3"/>
  <c r="B42" i="3" s="1"/>
  <c r="A43" i="3"/>
  <c r="B43" i="3" s="1"/>
  <c r="A28" i="3"/>
  <c r="AF28" i="3" s="1"/>
  <c r="A25" i="3"/>
  <c r="AG25" i="3" s="1"/>
  <c r="A26" i="3"/>
  <c r="AF26" i="3" s="1"/>
  <c r="A27" i="3"/>
  <c r="Y27" i="3" s="1"/>
  <c r="A5" i="3"/>
  <c r="AG5" i="3" s="1"/>
  <c r="A6" i="3"/>
  <c r="AF6" i="3" s="1"/>
  <c r="A7" i="3"/>
  <c r="T7" i="3" s="1"/>
  <c r="A8" i="3"/>
  <c r="A9" i="3"/>
  <c r="AG9" i="3" s="1"/>
  <c r="A10" i="3"/>
  <c r="AF10" i="3" s="1"/>
  <c r="A11" i="3"/>
  <c r="Q11" i="3" s="1"/>
  <c r="A12" i="3"/>
  <c r="A13" i="3"/>
  <c r="AG13" i="3" s="1"/>
  <c r="A14" i="3"/>
  <c r="AF14" i="3" s="1"/>
  <c r="A15" i="3"/>
  <c r="T15" i="3" s="1"/>
  <c r="A16" i="3"/>
  <c r="A17" i="3"/>
  <c r="AG17" i="3" s="1"/>
  <c r="A18" i="3"/>
  <c r="AF18" i="3" s="1"/>
  <c r="A19" i="3"/>
  <c r="C19" i="3" s="1"/>
  <c r="A20" i="3"/>
  <c r="A21" i="3"/>
  <c r="AG21" i="3" s="1"/>
  <c r="A22" i="3"/>
  <c r="AF22" i="3" s="1"/>
  <c r="A23" i="3"/>
  <c r="I23" i="3" s="1"/>
  <c r="A24" i="3"/>
  <c r="J83" i="1"/>
  <c r="I83" i="1"/>
  <c r="E83" i="1"/>
  <c r="D83" i="1"/>
  <c r="J82" i="1"/>
  <c r="I82" i="1"/>
  <c r="E82" i="1"/>
  <c r="D82" i="1"/>
  <c r="J73" i="1"/>
  <c r="I73" i="1"/>
  <c r="E73" i="1"/>
  <c r="D73" i="1"/>
  <c r="J72" i="1"/>
  <c r="I72" i="1"/>
  <c r="E72" i="1"/>
  <c r="D72" i="1"/>
  <c r="J71" i="1"/>
  <c r="I71" i="1"/>
  <c r="E71" i="1"/>
  <c r="D71" i="1"/>
  <c r="J70" i="1"/>
  <c r="I70" i="1"/>
  <c r="E70" i="1"/>
  <c r="D70" i="1"/>
  <c r="J69" i="1"/>
  <c r="I69" i="1"/>
  <c r="E69" i="1"/>
  <c r="D69" i="1"/>
  <c r="J68" i="1"/>
  <c r="I68" i="1"/>
  <c r="E68" i="1"/>
  <c r="D68" i="1"/>
  <c r="J67" i="1"/>
  <c r="I67" i="1"/>
  <c r="E67" i="1"/>
  <c r="D67" i="1"/>
  <c r="J66" i="1"/>
  <c r="I66" i="1"/>
  <c r="E66" i="1"/>
  <c r="D66" i="1"/>
  <c r="J42" i="1"/>
  <c r="I42" i="1"/>
  <c r="E42" i="1"/>
  <c r="D42" i="1"/>
  <c r="J41" i="1"/>
  <c r="I41" i="1"/>
  <c r="E41" i="1"/>
  <c r="D41" i="1"/>
  <c r="J44" i="1"/>
  <c r="I44" i="1"/>
  <c r="E44" i="1"/>
  <c r="D44" i="1"/>
  <c r="J43" i="1"/>
  <c r="I43" i="1"/>
  <c r="E43" i="1"/>
  <c r="D43" i="1"/>
  <c r="J87" i="1"/>
  <c r="I87" i="1"/>
  <c r="E87" i="1"/>
  <c r="D87" i="1"/>
  <c r="J86" i="1"/>
  <c r="I86" i="1"/>
  <c r="E86" i="1"/>
  <c r="D86" i="1"/>
  <c r="J85" i="1"/>
  <c r="I85" i="1"/>
  <c r="E85" i="1"/>
  <c r="D85" i="1"/>
  <c r="J84" i="1"/>
  <c r="I84" i="1"/>
  <c r="E84" i="1"/>
  <c r="D84" i="1"/>
  <c r="J81" i="1"/>
  <c r="I81" i="1"/>
  <c r="E81" i="1"/>
  <c r="D81" i="1"/>
  <c r="J80" i="1"/>
  <c r="I80" i="1"/>
  <c r="E80" i="1"/>
  <c r="D80" i="1"/>
  <c r="J79" i="1"/>
  <c r="I79" i="1"/>
  <c r="E79" i="1"/>
  <c r="D79" i="1"/>
  <c r="J78" i="1"/>
  <c r="I78" i="1"/>
  <c r="E78" i="1"/>
  <c r="D78" i="1"/>
  <c r="J77" i="1"/>
  <c r="I77" i="1"/>
  <c r="E77" i="1"/>
  <c r="D77" i="1"/>
  <c r="J76" i="1"/>
  <c r="I76" i="1"/>
  <c r="E76" i="1"/>
  <c r="D76" i="1"/>
  <c r="J75" i="1"/>
  <c r="I75" i="1"/>
  <c r="E75" i="1"/>
  <c r="D75" i="1"/>
  <c r="J74" i="1"/>
  <c r="I74" i="1"/>
  <c r="E74" i="1"/>
  <c r="D74" i="1"/>
  <c r="J65" i="1"/>
  <c r="I65" i="1"/>
  <c r="E65" i="1"/>
  <c r="D65" i="1"/>
  <c r="J64" i="1"/>
  <c r="I64" i="1"/>
  <c r="E64" i="1"/>
  <c r="D64" i="1"/>
  <c r="J63" i="1"/>
  <c r="I63" i="1"/>
  <c r="E63" i="1"/>
  <c r="D63" i="1"/>
  <c r="J62" i="1"/>
  <c r="I62" i="1"/>
  <c r="E62" i="1"/>
  <c r="D62" i="1"/>
  <c r="J61" i="1"/>
  <c r="I61" i="1"/>
  <c r="E61" i="1"/>
  <c r="D61" i="1"/>
  <c r="J60" i="1"/>
  <c r="I60" i="1"/>
  <c r="E60" i="1"/>
  <c r="D60" i="1"/>
  <c r="J59" i="1"/>
  <c r="I59" i="1"/>
  <c r="E59" i="1"/>
  <c r="D59" i="1"/>
  <c r="J58" i="1"/>
  <c r="I58" i="1"/>
  <c r="E58" i="1"/>
  <c r="D58" i="1"/>
  <c r="J57" i="1"/>
  <c r="I57" i="1"/>
  <c r="E57" i="1"/>
  <c r="D57" i="1"/>
  <c r="J56" i="1"/>
  <c r="I56" i="1"/>
  <c r="E56" i="1"/>
  <c r="D56" i="1"/>
  <c r="J55" i="1"/>
  <c r="I55" i="1"/>
  <c r="E55" i="1"/>
  <c r="D55" i="1"/>
  <c r="J54" i="1"/>
  <c r="I54" i="1"/>
  <c r="E54" i="1"/>
  <c r="D54" i="1"/>
  <c r="E40" i="1"/>
  <c r="D40" i="1"/>
  <c r="E39" i="1"/>
  <c r="D39" i="1"/>
  <c r="B13" i="3" l="1"/>
  <c r="B81" i="3"/>
  <c r="C9" i="3"/>
  <c r="E109" i="3"/>
  <c r="G101" i="3"/>
  <c r="I25" i="3"/>
  <c r="Q38" i="3"/>
  <c r="S5" i="3"/>
  <c r="T108" i="3"/>
  <c r="U101" i="3"/>
  <c r="X104" i="3"/>
  <c r="AF9" i="3"/>
  <c r="AG109" i="3"/>
  <c r="AG99" i="3"/>
  <c r="AG95" i="3"/>
  <c r="AG91" i="3"/>
  <c r="AG87" i="3"/>
  <c r="B5" i="3"/>
  <c r="B108" i="3"/>
  <c r="C109" i="3"/>
  <c r="E101" i="3"/>
  <c r="G90" i="3"/>
  <c r="I82" i="3"/>
  <c r="Q102" i="3"/>
  <c r="S38" i="3"/>
  <c r="T89" i="3"/>
  <c r="U89" i="3"/>
  <c r="Y5" i="3"/>
  <c r="AF89" i="3"/>
  <c r="AG108" i="3"/>
  <c r="AG103" i="3"/>
  <c r="AG98" i="3"/>
  <c r="AG94" i="3"/>
  <c r="AG90" i="3"/>
  <c r="AG86" i="3"/>
  <c r="C25" i="3"/>
  <c r="E18" i="3"/>
  <c r="E93" i="3"/>
  <c r="I6" i="3"/>
  <c r="Q17" i="3"/>
  <c r="R13" i="3"/>
  <c r="T27" i="3"/>
  <c r="U9" i="3"/>
  <c r="X5" i="3"/>
  <c r="Y92" i="3"/>
  <c r="AG82" i="3"/>
  <c r="AG102" i="3"/>
  <c r="AG97" i="3"/>
  <c r="AG93" i="3"/>
  <c r="B21" i="3"/>
  <c r="B39" i="3"/>
  <c r="C17" i="3"/>
  <c r="E10" i="3"/>
  <c r="G17" i="3"/>
  <c r="I13" i="3"/>
  <c r="Q9" i="3"/>
  <c r="S21" i="3"/>
  <c r="T13" i="3"/>
  <c r="U38" i="3"/>
  <c r="X82" i="3"/>
  <c r="AF25" i="3"/>
  <c r="AG111" i="3"/>
  <c r="AG106" i="3"/>
  <c r="AG92" i="3"/>
  <c r="AG83" i="3"/>
  <c r="AG110" i="3"/>
  <c r="U105" i="3"/>
  <c r="T105" i="3"/>
  <c r="AG76" i="3"/>
  <c r="I85" i="3"/>
  <c r="AG85" i="3"/>
  <c r="U85" i="3"/>
  <c r="AF105" i="3"/>
  <c r="G105" i="3"/>
  <c r="S103" i="3"/>
  <c r="E106" i="3"/>
  <c r="E98" i="3"/>
  <c r="E90" i="3"/>
  <c r="Q95" i="3"/>
  <c r="R106" i="3"/>
  <c r="AF98" i="3"/>
  <c r="B82" i="3"/>
  <c r="B91" i="3"/>
  <c r="E82" i="3"/>
  <c r="E105" i="3"/>
  <c r="E97" i="3"/>
  <c r="E89" i="3"/>
  <c r="G82" i="3"/>
  <c r="G97" i="3"/>
  <c r="I89" i="3"/>
  <c r="Q111" i="3"/>
  <c r="Q94" i="3"/>
  <c r="T97" i="3"/>
  <c r="U97" i="3"/>
  <c r="B109" i="3"/>
  <c r="C82" i="3"/>
  <c r="E110" i="3"/>
  <c r="E86" i="3"/>
  <c r="G109" i="3"/>
  <c r="R90" i="3"/>
  <c r="T82" i="3"/>
  <c r="AF81" i="3"/>
  <c r="E32" i="3"/>
  <c r="G32" i="3"/>
  <c r="R48" i="3"/>
  <c r="B44" i="3"/>
  <c r="B36" i="3"/>
  <c r="C43" i="3"/>
  <c r="E48" i="3"/>
  <c r="G48" i="3"/>
  <c r="R44" i="3"/>
  <c r="AF36" i="3"/>
  <c r="AG44" i="3"/>
  <c r="B34" i="3"/>
  <c r="G40" i="3"/>
  <c r="R40" i="3"/>
  <c r="B40" i="3"/>
  <c r="X42" i="3"/>
  <c r="Y39" i="3"/>
  <c r="E26" i="3"/>
  <c r="Q26" i="3"/>
  <c r="R19" i="3"/>
  <c r="B18" i="3"/>
  <c r="B10" i="3"/>
  <c r="C22" i="3"/>
  <c r="C14" i="3"/>
  <c r="C6" i="3"/>
  <c r="E23" i="3"/>
  <c r="E17" i="3"/>
  <c r="E7" i="3"/>
  <c r="G15" i="3"/>
  <c r="I7" i="3"/>
  <c r="I14" i="3"/>
  <c r="Q22" i="3"/>
  <c r="Q14" i="3"/>
  <c r="Q6" i="3"/>
  <c r="R18" i="3"/>
  <c r="R10" i="3"/>
  <c r="S17" i="3"/>
  <c r="T23" i="3"/>
  <c r="U21" i="3"/>
  <c r="U5" i="3"/>
  <c r="X21" i="3"/>
  <c r="Y21" i="3"/>
  <c r="AF21" i="3"/>
  <c r="X23" i="3"/>
  <c r="Y26" i="3"/>
  <c r="B27" i="3"/>
  <c r="B15" i="3"/>
  <c r="B9" i="3"/>
  <c r="C13" i="3"/>
  <c r="E22" i="3"/>
  <c r="E14" i="3"/>
  <c r="E6" i="3"/>
  <c r="G13" i="3"/>
  <c r="I9" i="3"/>
  <c r="I18" i="3"/>
  <c r="Q21" i="3"/>
  <c r="Q5" i="3"/>
  <c r="R27" i="3"/>
  <c r="R17" i="3"/>
  <c r="R9" i="3"/>
  <c r="S13" i="3"/>
  <c r="T21" i="3"/>
  <c r="T5" i="3"/>
  <c r="U17" i="3"/>
  <c r="X13" i="3"/>
  <c r="Y13" i="3"/>
  <c r="AF17" i="3"/>
  <c r="I22" i="3"/>
  <c r="B22" i="3"/>
  <c r="B14" i="3"/>
  <c r="B6" i="3"/>
  <c r="C18" i="3"/>
  <c r="C10" i="3"/>
  <c r="E21" i="3"/>
  <c r="E13" i="3"/>
  <c r="E5" i="3"/>
  <c r="G27" i="3"/>
  <c r="G9" i="3"/>
  <c r="I5" i="3"/>
  <c r="I10" i="3"/>
  <c r="I21" i="3"/>
  <c r="Q18" i="3"/>
  <c r="Q10" i="3"/>
  <c r="R22" i="3"/>
  <c r="R14" i="3"/>
  <c r="R6" i="3"/>
  <c r="S27" i="3"/>
  <c r="S9" i="3"/>
  <c r="U13" i="3"/>
  <c r="X26" i="3"/>
  <c r="X9" i="3"/>
  <c r="Y9" i="3"/>
  <c r="AF13" i="3"/>
  <c r="R108" i="3"/>
  <c r="Q108" i="3"/>
  <c r="AF108" i="3"/>
  <c r="I108" i="3"/>
  <c r="X108" i="3"/>
  <c r="E108" i="3"/>
  <c r="U108" i="3"/>
  <c r="S108" i="3"/>
  <c r="G108" i="3"/>
  <c r="R104" i="3"/>
  <c r="Q104" i="3"/>
  <c r="AF104" i="3"/>
  <c r="U104" i="3"/>
  <c r="S104" i="3"/>
  <c r="Y104" i="3"/>
  <c r="V104" i="3"/>
  <c r="T104" i="3"/>
  <c r="E104" i="3"/>
  <c r="I104" i="3"/>
  <c r="G104" i="3"/>
  <c r="R100" i="3"/>
  <c r="Q100" i="3"/>
  <c r="AF100" i="3"/>
  <c r="X100" i="3"/>
  <c r="E100" i="3"/>
  <c r="U100" i="3"/>
  <c r="S100" i="3"/>
  <c r="I100" i="3"/>
  <c r="G100" i="3"/>
  <c r="R96" i="3"/>
  <c r="Q96" i="3"/>
  <c r="AF96" i="3"/>
  <c r="U96" i="3"/>
  <c r="S96" i="3"/>
  <c r="I96" i="3"/>
  <c r="Y96" i="3"/>
  <c r="V96" i="3"/>
  <c r="T96" i="3"/>
  <c r="E96" i="3"/>
  <c r="G96" i="3"/>
  <c r="R92" i="3"/>
  <c r="Q92" i="3"/>
  <c r="G92" i="3"/>
  <c r="AF92" i="3"/>
  <c r="X92" i="3"/>
  <c r="E92" i="3"/>
  <c r="U92" i="3"/>
  <c r="S92" i="3"/>
  <c r="I92" i="3"/>
  <c r="R88" i="3"/>
  <c r="Q88" i="3"/>
  <c r="I88" i="3"/>
  <c r="G88" i="3"/>
  <c r="AF88" i="3"/>
  <c r="U88" i="3"/>
  <c r="S88" i="3"/>
  <c r="Y88" i="3"/>
  <c r="V88" i="3"/>
  <c r="T88" i="3"/>
  <c r="E88" i="3"/>
  <c r="R84" i="3"/>
  <c r="Q84" i="3"/>
  <c r="I84" i="3"/>
  <c r="G84" i="3"/>
  <c r="AF84" i="3"/>
  <c r="X84" i="3"/>
  <c r="E84" i="3"/>
  <c r="U84" i="3"/>
  <c r="S84" i="3"/>
  <c r="AF111" i="3"/>
  <c r="U111" i="3"/>
  <c r="T111" i="3"/>
  <c r="Y111" i="3"/>
  <c r="V111" i="3"/>
  <c r="E111" i="3"/>
  <c r="I111" i="3"/>
  <c r="G111" i="3"/>
  <c r="C111" i="3"/>
  <c r="B111" i="3"/>
  <c r="X111" i="3"/>
  <c r="R111" i="3"/>
  <c r="B104" i="3"/>
  <c r="B96" i="3"/>
  <c r="B88" i="3"/>
  <c r="C100" i="3"/>
  <c r="C92" i="3"/>
  <c r="C84" i="3"/>
  <c r="V100" i="3"/>
  <c r="X96" i="3"/>
  <c r="Y84" i="3"/>
  <c r="C107" i="3"/>
  <c r="AF107" i="3"/>
  <c r="U107" i="3"/>
  <c r="T107" i="3"/>
  <c r="X107" i="3"/>
  <c r="R107" i="3"/>
  <c r="E107" i="3"/>
  <c r="S107" i="3"/>
  <c r="Q107" i="3"/>
  <c r="I107" i="3"/>
  <c r="G107" i="3"/>
  <c r="Y107" i="3"/>
  <c r="V107" i="3"/>
  <c r="AF103" i="3"/>
  <c r="U103" i="3"/>
  <c r="T103" i="3"/>
  <c r="Y103" i="3"/>
  <c r="V103" i="3"/>
  <c r="E103" i="3"/>
  <c r="G103" i="3"/>
  <c r="X103" i="3"/>
  <c r="R103" i="3"/>
  <c r="AF99" i="3"/>
  <c r="U99" i="3"/>
  <c r="T99" i="3"/>
  <c r="X99" i="3"/>
  <c r="R99" i="3"/>
  <c r="E99" i="3"/>
  <c r="S99" i="3"/>
  <c r="Q99" i="3"/>
  <c r="G99" i="3"/>
  <c r="Y99" i="3"/>
  <c r="V99" i="3"/>
  <c r="AF95" i="3"/>
  <c r="U95" i="3"/>
  <c r="T95" i="3"/>
  <c r="Y95" i="3"/>
  <c r="V95" i="3"/>
  <c r="E95" i="3"/>
  <c r="I95" i="3"/>
  <c r="G95" i="3"/>
  <c r="X95" i="3"/>
  <c r="R95" i="3"/>
  <c r="AF91" i="3"/>
  <c r="U91" i="3"/>
  <c r="T91" i="3"/>
  <c r="I91" i="3"/>
  <c r="X91" i="3"/>
  <c r="R91" i="3"/>
  <c r="E91" i="3"/>
  <c r="S91" i="3"/>
  <c r="Q91" i="3"/>
  <c r="Y91" i="3"/>
  <c r="V91" i="3"/>
  <c r="AF87" i="3"/>
  <c r="U87" i="3"/>
  <c r="T87" i="3"/>
  <c r="I87" i="3"/>
  <c r="Y87" i="3"/>
  <c r="V87" i="3"/>
  <c r="E87" i="3"/>
  <c r="G87" i="3"/>
  <c r="X87" i="3"/>
  <c r="R87" i="3"/>
  <c r="AF83" i="3"/>
  <c r="U83" i="3"/>
  <c r="T83" i="3"/>
  <c r="I83" i="3"/>
  <c r="X83" i="3"/>
  <c r="R83" i="3"/>
  <c r="E83" i="3"/>
  <c r="V83" i="3"/>
  <c r="S83" i="3"/>
  <c r="Q83" i="3"/>
  <c r="Y83" i="3"/>
  <c r="B103" i="3"/>
  <c r="B95" i="3"/>
  <c r="B87" i="3"/>
  <c r="C108" i="3"/>
  <c r="C99" i="3"/>
  <c r="C91" i="3"/>
  <c r="C83" i="3"/>
  <c r="G83" i="3"/>
  <c r="I99" i="3"/>
  <c r="Q103" i="3"/>
  <c r="Q87" i="3"/>
  <c r="S95" i="3"/>
  <c r="T100" i="3"/>
  <c r="T84" i="3"/>
  <c r="V92" i="3"/>
  <c r="X88" i="3"/>
  <c r="Y108" i="3"/>
  <c r="B100" i="3"/>
  <c r="B92" i="3"/>
  <c r="B84" i="3"/>
  <c r="C104" i="3"/>
  <c r="C96" i="3"/>
  <c r="C88" i="3"/>
  <c r="I103" i="3"/>
  <c r="S87" i="3"/>
  <c r="V84" i="3"/>
  <c r="Y100" i="3"/>
  <c r="U106" i="3"/>
  <c r="T106" i="3"/>
  <c r="I106" i="3"/>
  <c r="Y106" i="3"/>
  <c r="X106" i="3"/>
  <c r="V106" i="3"/>
  <c r="S106" i="3"/>
  <c r="U102" i="3"/>
  <c r="T102" i="3"/>
  <c r="I102" i="3"/>
  <c r="Y102" i="3"/>
  <c r="X102" i="3"/>
  <c r="V102" i="3"/>
  <c r="S102" i="3"/>
  <c r="U98" i="3"/>
  <c r="T98" i="3"/>
  <c r="I98" i="3"/>
  <c r="Y98" i="3"/>
  <c r="X98" i="3"/>
  <c r="V98" i="3"/>
  <c r="S98" i="3"/>
  <c r="U94" i="3"/>
  <c r="T94" i="3"/>
  <c r="I94" i="3"/>
  <c r="Y94" i="3"/>
  <c r="X94" i="3"/>
  <c r="V94" i="3"/>
  <c r="S94" i="3"/>
  <c r="U90" i="3"/>
  <c r="T90" i="3"/>
  <c r="Y90" i="3"/>
  <c r="X90" i="3"/>
  <c r="V90" i="3"/>
  <c r="S90" i="3"/>
  <c r="U86" i="3"/>
  <c r="T86" i="3"/>
  <c r="Y86" i="3"/>
  <c r="X86" i="3"/>
  <c r="V86" i="3"/>
  <c r="S86" i="3"/>
  <c r="U110" i="3"/>
  <c r="T110" i="3"/>
  <c r="I110" i="3"/>
  <c r="Y110" i="3"/>
  <c r="X110" i="3"/>
  <c r="V110" i="3"/>
  <c r="S110" i="3"/>
  <c r="B106" i="3"/>
  <c r="B102" i="3"/>
  <c r="B98" i="3"/>
  <c r="B94" i="3"/>
  <c r="B90" i="3"/>
  <c r="B86" i="3"/>
  <c r="C106" i="3"/>
  <c r="C102" i="3"/>
  <c r="C98" i="3"/>
  <c r="C94" i="3"/>
  <c r="C90" i="3"/>
  <c r="C86" i="3"/>
  <c r="R110" i="3"/>
  <c r="R102" i="3"/>
  <c r="R94" i="3"/>
  <c r="R86" i="3"/>
  <c r="AF110" i="3"/>
  <c r="AF102" i="3"/>
  <c r="AF94" i="3"/>
  <c r="AF86" i="3"/>
  <c r="V82" i="3"/>
  <c r="R82" i="3"/>
  <c r="Q82" i="3"/>
  <c r="AF82" i="3"/>
  <c r="Y105" i="3"/>
  <c r="X105" i="3"/>
  <c r="V105" i="3"/>
  <c r="S105" i="3"/>
  <c r="R105" i="3"/>
  <c r="Q105" i="3"/>
  <c r="I105" i="3"/>
  <c r="Y101" i="3"/>
  <c r="X101" i="3"/>
  <c r="V101" i="3"/>
  <c r="S101" i="3"/>
  <c r="R101" i="3"/>
  <c r="Q101" i="3"/>
  <c r="I101" i="3"/>
  <c r="Y97" i="3"/>
  <c r="X97" i="3"/>
  <c r="V97" i="3"/>
  <c r="S97" i="3"/>
  <c r="R97" i="3"/>
  <c r="Q97" i="3"/>
  <c r="I97" i="3"/>
  <c r="Y93" i="3"/>
  <c r="X93" i="3"/>
  <c r="V93" i="3"/>
  <c r="S93" i="3"/>
  <c r="R93" i="3"/>
  <c r="Q93" i="3"/>
  <c r="I93" i="3"/>
  <c r="G93" i="3"/>
  <c r="Y89" i="3"/>
  <c r="X89" i="3"/>
  <c r="V89" i="3"/>
  <c r="S89" i="3"/>
  <c r="R89" i="3"/>
  <c r="Q89" i="3"/>
  <c r="G89" i="3"/>
  <c r="Y85" i="3"/>
  <c r="X85" i="3"/>
  <c r="V85" i="3"/>
  <c r="S85" i="3"/>
  <c r="R85" i="3"/>
  <c r="Q85" i="3"/>
  <c r="G85" i="3"/>
  <c r="Y109" i="3"/>
  <c r="X109" i="3"/>
  <c r="V109" i="3"/>
  <c r="S109" i="3"/>
  <c r="R109" i="3"/>
  <c r="Q109" i="3"/>
  <c r="I109" i="3"/>
  <c r="B110" i="3"/>
  <c r="B105" i="3"/>
  <c r="B101" i="3"/>
  <c r="B97" i="3"/>
  <c r="B93" i="3"/>
  <c r="B89" i="3"/>
  <c r="B85" i="3"/>
  <c r="C110" i="3"/>
  <c r="C105" i="3"/>
  <c r="C101" i="3"/>
  <c r="C97" i="3"/>
  <c r="C93" i="3"/>
  <c r="C89" i="3"/>
  <c r="C85" i="3"/>
  <c r="G110" i="3"/>
  <c r="G106" i="3"/>
  <c r="G102" i="3"/>
  <c r="G98" i="3"/>
  <c r="G94" i="3"/>
  <c r="G86" i="3"/>
  <c r="I86" i="3"/>
  <c r="I90" i="3"/>
  <c r="Q106" i="3"/>
  <c r="Q98" i="3"/>
  <c r="Q90" i="3"/>
  <c r="S82" i="3"/>
  <c r="T109" i="3"/>
  <c r="T101" i="3"/>
  <c r="T93" i="3"/>
  <c r="T85" i="3"/>
  <c r="U82" i="3"/>
  <c r="AF109" i="3"/>
  <c r="AF101" i="3"/>
  <c r="AF93" i="3"/>
  <c r="AF85" i="3"/>
  <c r="V64" i="3"/>
  <c r="B63" i="3"/>
  <c r="I76" i="3"/>
  <c r="Q71" i="3"/>
  <c r="U76" i="3"/>
  <c r="AG60" i="3"/>
  <c r="I80" i="3"/>
  <c r="R56" i="3"/>
  <c r="Y81" i="3"/>
  <c r="E52" i="3"/>
  <c r="B54" i="3"/>
  <c r="E62" i="3"/>
  <c r="Q70" i="3"/>
  <c r="U71" i="3"/>
  <c r="Y78" i="3"/>
  <c r="C64" i="3"/>
  <c r="S78" i="3"/>
  <c r="T52" i="3"/>
  <c r="X64" i="3"/>
  <c r="Y60" i="3"/>
  <c r="B70" i="3"/>
  <c r="R68" i="3"/>
  <c r="S60" i="3"/>
  <c r="T62" i="3"/>
  <c r="G57" i="3"/>
  <c r="I53" i="3"/>
  <c r="I65" i="3"/>
  <c r="Y73" i="3"/>
  <c r="C60" i="3"/>
  <c r="E81" i="3"/>
  <c r="G81" i="3"/>
  <c r="Q52" i="3"/>
  <c r="R53" i="3"/>
  <c r="V76" i="3"/>
  <c r="Y72" i="3"/>
  <c r="AG72" i="3"/>
  <c r="B78" i="3"/>
  <c r="C72" i="3"/>
  <c r="C56" i="3"/>
  <c r="I60" i="3"/>
  <c r="I71" i="3"/>
  <c r="I81" i="3"/>
  <c r="Q81" i="3"/>
  <c r="Q65" i="3"/>
  <c r="R72" i="3"/>
  <c r="S72" i="3"/>
  <c r="S56" i="3"/>
  <c r="T77" i="3"/>
  <c r="T57" i="3"/>
  <c r="U69" i="3"/>
  <c r="U60" i="3"/>
  <c r="V53" i="3"/>
  <c r="V72" i="3"/>
  <c r="X70" i="3"/>
  <c r="X56" i="3"/>
  <c r="Y77" i="3"/>
  <c r="Y68" i="3"/>
  <c r="Y56" i="3"/>
  <c r="AG68" i="3"/>
  <c r="U65" i="3"/>
  <c r="V77" i="3"/>
  <c r="AF57" i="3"/>
  <c r="C76" i="3"/>
  <c r="G53" i="3"/>
  <c r="I56" i="3"/>
  <c r="I69" i="3"/>
  <c r="R73" i="3"/>
  <c r="R64" i="3"/>
  <c r="S76" i="3"/>
  <c r="T81" i="3"/>
  <c r="T61" i="3"/>
  <c r="U64" i="3"/>
  <c r="V61" i="3"/>
  <c r="X72" i="3"/>
  <c r="Y57" i="3"/>
  <c r="AF73" i="3"/>
  <c r="AG56" i="3"/>
  <c r="C68" i="3"/>
  <c r="I64" i="3"/>
  <c r="Q61" i="3"/>
  <c r="S52" i="3"/>
  <c r="S68" i="3"/>
  <c r="U81" i="3"/>
  <c r="U68" i="3"/>
  <c r="V65" i="3"/>
  <c r="AG79" i="3"/>
  <c r="Y79" i="3"/>
  <c r="V79" i="3"/>
  <c r="T79" i="3"/>
  <c r="I79" i="3"/>
  <c r="AF79" i="3"/>
  <c r="U79" i="3"/>
  <c r="Q79" i="3"/>
  <c r="X79" i="3"/>
  <c r="AG75" i="3"/>
  <c r="Y75" i="3"/>
  <c r="V75" i="3"/>
  <c r="S75" i="3"/>
  <c r="T75" i="3"/>
  <c r="AG71" i="3"/>
  <c r="Y71" i="3"/>
  <c r="V71" i="3"/>
  <c r="X71" i="3"/>
  <c r="R71" i="3"/>
  <c r="AF71" i="3"/>
  <c r="S71" i="3"/>
  <c r="AG67" i="3"/>
  <c r="Y67" i="3"/>
  <c r="V67" i="3"/>
  <c r="U67" i="3"/>
  <c r="Q67" i="3"/>
  <c r="X67" i="3"/>
  <c r="R67" i="3"/>
  <c r="I67" i="3"/>
  <c r="AG63" i="3"/>
  <c r="Y63" i="3"/>
  <c r="V63" i="3"/>
  <c r="T63" i="3"/>
  <c r="I63" i="3"/>
  <c r="AF63" i="3"/>
  <c r="U63" i="3"/>
  <c r="Q63" i="3"/>
  <c r="X63" i="3"/>
  <c r="AG59" i="3"/>
  <c r="Y59" i="3"/>
  <c r="V59" i="3"/>
  <c r="S59" i="3"/>
  <c r="G59" i="3"/>
  <c r="T59" i="3"/>
  <c r="U59" i="3"/>
  <c r="AG55" i="3"/>
  <c r="Y55" i="3"/>
  <c r="V55" i="3"/>
  <c r="X55" i="3"/>
  <c r="R55" i="3"/>
  <c r="AF55" i="3"/>
  <c r="S55" i="3"/>
  <c r="G55" i="3"/>
  <c r="T80" i="3"/>
  <c r="Q80" i="3"/>
  <c r="AF80" i="3"/>
  <c r="Y80" i="3"/>
  <c r="S80" i="3"/>
  <c r="G80" i="3"/>
  <c r="E80" i="3"/>
  <c r="B80" i="3"/>
  <c r="V80" i="3"/>
  <c r="C75" i="3"/>
  <c r="C67" i="3"/>
  <c r="C59" i="3"/>
  <c r="E75" i="3"/>
  <c r="E67" i="3"/>
  <c r="E59" i="3"/>
  <c r="G79" i="3"/>
  <c r="G71" i="3"/>
  <c r="G63" i="3"/>
  <c r="I55" i="3"/>
  <c r="Q59" i="3"/>
  <c r="R79" i="3"/>
  <c r="R59" i="3"/>
  <c r="S67" i="3"/>
  <c r="T71" i="3"/>
  <c r="U80" i="3"/>
  <c r="AF78" i="3"/>
  <c r="U78" i="3"/>
  <c r="R78" i="3"/>
  <c r="I78" i="3"/>
  <c r="V78" i="3"/>
  <c r="Q78" i="3"/>
  <c r="X78" i="3"/>
  <c r="C78" i="3"/>
  <c r="AG78" i="3"/>
  <c r="AF74" i="3"/>
  <c r="U74" i="3"/>
  <c r="R74" i="3"/>
  <c r="I74" i="3"/>
  <c r="AG74" i="3"/>
  <c r="Y74" i="3"/>
  <c r="T74" i="3"/>
  <c r="V74" i="3"/>
  <c r="Q74" i="3"/>
  <c r="C74" i="3"/>
  <c r="X74" i="3"/>
  <c r="AF70" i="3"/>
  <c r="U70" i="3"/>
  <c r="R70" i="3"/>
  <c r="I70" i="3"/>
  <c r="S70" i="3"/>
  <c r="Y70" i="3"/>
  <c r="T70" i="3"/>
  <c r="C70" i="3"/>
  <c r="AG70" i="3"/>
  <c r="V70" i="3"/>
  <c r="AF66" i="3"/>
  <c r="U66" i="3"/>
  <c r="R66" i="3"/>
  <c r="I66" i="3"/>
  <c r="AG66" i="3"/>
  <c r="X66" i="3"/>
  <c r="S66" i="3"/>
  <c r="C66" i="3"/>
  <c r="Y66" i="3"/>
  <c r="AF62" i="3"/>
  <c r="U62" i="3"/>
  <c r="R62" i="3"/>
  <c r="I62" i="3"/>
  <c r="V62" i="3"/>
  <c r="Q62" i="3"/>
  <c r="X62" i="3"/>
  <c r="C62" i="3"/>
  <c r="AG62" i="3"/>
  <c r="AF58" i="3"/>
  <c r="U58" i="3"/>
  <c r="R58" i="3"/>
  <c r="I58" i="3"/>
  <c r="AG58" i="3"/>
  <c r="Y58" i="3"/>
  <c r="T58" i="3"/>
  <c r="V58" i="3"/>
  <c r="Q58" i="3"/>
  <c r="C58" i="3"/>
  <c r="X58" i="3"/>
  <c r="AF54" i="3"/>
  <c r="U54" i="3"/>
  <c r="R54" i="3"/>
  <c r="I54" i="3"/>
  <c r="S54" i="3"/>
  <c r="G54" i="3"/>
  <c r="Y54" i="3"/>
  <c r="T54" i="3"/>
  <c r="C54" i="3"/>
  <c r="AG54" i="3"/>
  <c r="V54" i="3"/>
  <c r="B75" i="3"/>
  <c r="B67" i="3"/>
  <c r="B59" i="3"/>
  <c r="C80" i="3"/>
  <c r="E74" i="3"/>
  <c r="E66" i="3"/>
  <c r="E58" i="3"/>
  <c r="G78" i="3"/>
  <c r="G70" i="3"/>
  <c r="G62" i="3"/>
  <c r="I75" i="3"/>
  <c r="Q66" i="3"/>
  <c r="Q55" i="3"/>
  <c r="R75" i="3"/>
  <c r="S74" i="3"/>
  <c r="S63" i="3"/>
  <c r="T78" i="3"/>
  <c r="T67" i="3"/>
  <c r="U55" i="3"/>
  <c r="X80" i="3"/>
  <c r="X54" i="3"/>
  <c r="AF75" i="3"/>
  <c r="AF59" i="3"/>
  <c r="B74" i="3"/>
  <c r="B66" i="3"/>
  <c r="B58" i="3"/>
  <c r="C79" i="3"/>
  <c r="C71" i="3"/>
  <c r="C63" i="3"/>
  <c r="C55" i="3"/>
  <c r="E79" i="3"/>
  <c r="E71" i="3"/>
  <c r="E63" i="3"/>
  <c r="E55" i="3"/>
  <c r="G75" i="3"/>
  <c r="G67" i="3"/>
  <c r="G58" i="3"/>
  <c r="I59" i="3"/>
  <c r="Q75" i="3"/>
  <c r="Q54" i="3"/>
  <c r="S79" i="3"/>
  <c r="S62" i="3"/>
  <c r="T66" i="3"/>
  <c r="T55" i="3"/>
  <c r="U75" i="3"/>
  <c r="V66" i="3"/>
  <c r="X75" i="3"/>
  <c r="Y62" i="3"/>
  <c r="AG80" i="3"/>
  <c r="X77" i="3"/>
  <c r="S77" i="3"/>
  <c r="AG77" i="3"/>
  <c r="X73" i="3"/>
  <c r="S73" i="3"/>
  <c r="AG73" i="3"/>
  <c r="X69" i="3"/>
  <c r="S69" i="3"/>
  <c r="AG69" i="3"/>
  <c r="X65" i="3"/>
  <c r="S65" i="3"/>
  <c r="AG65" i="3"/>
  <c r="X61" i="3"/>
  <c r="S61" i="3"/>
  <c r="AG61" i="3"/>
  <c r="X57" i="3"/>
  <c r="S57" i="3"/>
  <c r="AG57" i="3"/>
  <c r="X53" i="3"/>
  <c r="S53" i="3"/>
  <c r="AG53" i="3"/>
  <c r="B77" i="3"/>
  <c r="B73" i="3"/>
  <c r="B69" i="3"/>
  <c r="B65" i="3"/>
  <c r="B61" i="3"/>
  <c r="B57" i="3"/>
  <c r="B53" i="3"/>
  <c r="E77" i="3"/>
  <c r="E73" i="3"/>
  <c r="E69" i="3"/>
  <c r="E65" i="3"/>
  <c r="E61" i="3"/>
  <c r="E57" i="3"/>
  <c r="E53" i="3"/>
  <c r="G77" i="3"/>
  <c r="G73" i="3"/>
  <c r="G69" i="3"/>
  <c r="G65" i="3"/>
  <c r="G61" i="3"/>
  <c r="I61" i="3"/>
  <c r="I77" i="3"/>
  <c r="Q69" i="3"/>
  <c r="Q53" i="3"/>
  <c r="R77" i="3"/>
  <c r="R61" i="3"/>
  <c r="T65" i="3"/>
  <c r="U73" i="3"/>
  <c r="U57" i="3"/>
  <c r="V69" i="3"/>
  <c r="Y65" i="3"/>
  <c r="AF52" i="3"/>
  <c r="V52" i="3"/>
  <c r="U52" i="3"/>
  <c r="R52" i="3"/>
  <c r="T76" i="3"/>
  <c r="Q76" i="3"/>
  <c r="AF76" i="3"/>
  <c r="T72" i="3"/>
  <c r="Q72" i="3"/>
  <c r="AF72" i="3"/>
  <c r="T68" i="3"/>
  <c r="Q68" i="3"/>
  <c r="AF68" i="3"/>
  <c r="T64" i="3"/>
  <c r="Q64" i="3"/>
  <c r="AF64" i="3"/>
  <c r="T60" i="3"/>
  <c r="Q60" i="3"/>
  <c r="G60" i="3"/>
  <c r="AF60" i="3"/>
  <c r="T56" i="3"/>
  <c r="Q56" i="3"/>
  <c r="G56" i="3"/>
  <c r="AF56" i="3"/>
  <c r="X81" i="3"/>
  <c r="S81" i="3"/>
  <c r="AG81" i="3"/>
  <c r="B76" i="3"/>
  <c r="B72" i="3"/>
  <c r="B68" i="3"/>
  <c r="B64" i="3"/>
  <c r="B60" i="3"/>
  <c r="B56" i="3"/>
  <c r="C81" i="3"/>
  <c r="C77" i="3"/>
  <c r="C73" i="3"/>
  <c r="C69" i="3"/>
  <c r="C65" i="3"/>
  <c r="C61" i="3"/>
  <c r="C57" i="3"/>
  <c r="C53" i="3"/>
  <c r="E76" i="3"/>
  <c r="E72" i="3"/>
  <c r="E68" i="3"/>
  <c r="E64" i="3"/>
  <c r="E60" i="3"/>
  <c r="E56" i="3"/>
  <c r="G76" i="3"/>
  <c r="G72" i="3"/>
  <c r="G68" i="3"/>
  <c r="G64" i="3"/>
  <c r="I52" i="3"/>
  <c r="I57" i="3"/>
  <c r="I68" i="3"/>
  <c r="I73" i="3"/>
  <c r="Q73" i="3"/>
  <c r="Q57" i="3"/>
  <c r="R81" i="3"/>
  <c r="R76" i="3"/>
  <c r="R65" i="3"/>
  <c r="R60" i="3"/>
  <c r="S64" i="3"/>
  <c r="T69" i="3"/>
  <c r="T53" i="3"/>
  <c r="U77" i="3"/>
  <c r="U72" i="3"/>
  <c r="U61" i="3"/>
  <c r="U56" i="3"/>
  <c r="V73" i="3"/>
  <c r="V68" i="3"/>
  <c r="V57" i="3"/>
  <c r="X52" i="3"/>
  <c r="X76" i="3"/>
  <c r="X60" i="3"/>
  <c r="Y69" i="3"/>
  <c r="Y64" i="3"/>
  <c r="Y53" i="3"/>
  <c r="AF77" i="3"/>
  <c r="AF69" i="3"/>
  <c r="AF61" i="3"/>
  <c r="AF53" i="3"/>
  <c r="AG52" i="3"/>
  <c r="AG33" i="3"/>
  <c r="AF33" i="3"/>
  <c r="R33" i="3"/>
  <c r="G33" i="3"/>
  <c r="E33" i="3"/>
  <c r="B33" i="3"/>
  <c r="Y33" i="3"/>
  <c r="C33" i="3"/>
  <c r="X33" i="3"/>
  <c r="U33" i="3"/>
  <c r="S33" i="3"/>
  <c r="Q33" i="3"/>
  <c r="X51" i="3"/>
  <c r="U51" i="3"/>
  <c r="S51" i="3"/>
  <c r="Q51" i="3"/>
  <c r="V51" i="3"/>
  <c r="T51" i="3"/>
  <c r="I51" i="3"/>
  <c r="AG51" i="3"/>
  <c r="AF51" i="3"/>
  <c r="R51" i="3"/>
  <c r="G51" i="3"/>
  <c r="E51" i="3"/>
  <c r="B51" i="3"/>
  <c r="T41" i="3"/>
  <c r="Y28" i="3"/>
  <c r="I28" i="3"/>
  <c r="X28" i="3"/>
  <c r="U28" i="3"/>
  <c r="S28" i="3"/>
  <c r="Q28" i="3"/>
  <c r="T28" i="3"/>
  <c r="Y40" i="3"/>
  <c r="I40" i="3"/>
  <c r="C40" i="3"/>
  <c r="X40" i="3"/>
  <c r="U40" i="3"/>
  <c r="S40" i="3"/>
  <c r="Q40" i="3"/>
  <c r="V40" i="3"/>
  <c r="T40" i="3"/>
  <c r="Y36" i="3"/>
  <c r="I36" i="3"/>
  <c r="C36" i="3"/>
  <c r="X36" i="3"/>
  <c r="U36" i="3"/>
  <c r="S36" i="3"/>
  <c r="Q36" i="3"/>
  <c r="V36" i="3"/>
  <c r="T36" i="3"/>
  <c r="Y32" i="3"/>
  <c r="I32" i="3"/>
  <c r="C32" i="3"/>
  <c r="X32" i="3"/>
  <c r="U32" i="3"/>
  <c r="S32" i="3"/>
  <c r="Q32" i="3"/>
  <c r="V32" i="3"/>
  <c r="T32" i="3"/>
  <c r="Y48" i="3"/>
  <c r="I48" i="3"/>
  <c r="C48" i="3"/>
  <c r="X48" i="3"/>
  <c r="U48" i="3"/>
  <c r="S48" i="3"/>
  <c r="Q48" i="3"/>
  <c r="V48" i="3"/>
  <c r="T48" i="3"/>
  <c r="Y44" i="3"/>
  <c r="I44" i="3"/>
  <c r="C44" i="3"/>
  <c r="X44" i="3"/>
  <c r="U44" i="3"/>
  <c r="S44" i="3"/>
  <c r="Q44" i="3"/>
  <c r="V44" i="3"/>
  <c r="T44" i="3"/>
  <c r="B50" i="3"/>
  <c r="B46" i="3"/>
  <c r="B38" i="3"/>
  <c r="B32" i="3"/>
  <c r="E36" i="3"/>
  <c r="G44" i="3"/>
  <c r="I33" i="3"/>
  <c r="I49" i="3"/>
  <c r="Q50" i="3"/>
  <c r="Q34" i="3"/>
  <c r="R28" i="3"/>
  <c r="R36" i="3"/>
  <c r="S50" i="3"/>
  <c r="S34" i="3"/>
  <c r="T37" i="3"/>
  <c r="U34" i="3"/>
  <c r="Y51" i="3"/>
  <c r="AF48" i="3"/>
  <c r="AF32" i="3"/>
  <c r="AG40" i="3"/>
  <c r="AG41" i="3"/>
  <c r="AF41" i="3"/>
  <c r="R41" i="3"/>
  <c r="G41" i="3"/>
  <c r="E41" i="3"/>
  <c r="Y41" i="3"/>
  <c r="C41" i="3"/>
  <c r="X41" i="3"/>
  <c r="U41" i="3"/>
  <c r="S41" i="3"/>
  <c r="Q41" i="3"/>
  <c r="AG29" i="3"/>
  <c r="AF29" i="3"/>
  <c r="R29" i="3"/>
  <c r="G29" i="3"/>
  <c r="E29" i="3"/>
  <c r="B29" i="3"/>
  <c r="Y29" i="3"/>
  <c r="C29" i="3"/>
  <c r="X29" i="3"/>
  <c r="U29" i="3"/>
  <c r="S29" i="3"/>
  <c r="Q29" i="3"/>
  <c r="I45" i="3"/>
  <c r="V45" i="3"/>
  <c r="X43" i="3"/>
  <c r="U43" i="3"/>
  <c r="S43" i="3"/>
  <c r="Q43" i="3"/>
  <c r="V43" i="3"/>
  <c r="T43" i="3"/>
  <c r="I43" i="3"/>
  <c r="AG43" i="3"/>
  <c r="AF43" i="3"/>
  <c r="R43" i="3"/>
  <c r="G43" i="3"/>
  <c r="E43" i="3"/>
  <c r="X39" i="3"/>
  <c r="U39" i="3"/>
  <c r="S39" i="3"/>
  <c r="Q39" i="3"/>
  <c r="V39" i="3"/>
  <c r="T39" i="3"/>
  <c r="I39" i="3"/>
  <c r="AG39" i="3"/>
  <c r="AF39" i="3"/>
  <c r="R39" i="3"/>
  <c r="G39" i="3"/>
  <c r="E39" i="3"/>
  <c r="X35" i="3"/>
  <c r="U35" i="3"/>
  <c r="S35" i="3"/>
  <c r="Q35" i="3"/>
  <c r="V35" i="3"/>
  <c r="T35" i="3"/>
  <c r="I35" i="3"/>
  <c r="AG35" i="3"/>
  <c r="AF35" i="3"/>
  <c r="R35" i="3"/>
  <c r="G35" i="3"/>
  <c r="E35" i="3"/>
  <c r="B35" i="3"/>
  <c r="X31" i="3"/>
  <c r="U31" i="3"/>
  <c r="S31" i="3"/>
  <c r="Q31" i="3"/>
  <c r="V31" i="3"/>
  <c r="T31" i="3"/>
  <c r="I31" i="3"/>
  <c r="AG31" i="3"/>
  <c r="AF31" i="3"/>
  <c r="R31" i="3"/>
  <c r="G31" i="3"/>
  <c r="E31" i="3"/>
  <c r="B31" i="3"/>
  <c r="X47" i="3"/>
  <c r="U47" i="3"/>
  <c r="S47" i="3"/>
  <c r="Q47" i="3"/>
  <c r="V47" i="3"/>
  <c r="T47" i="3"/>
  <c r="I47" i="3"/>
  <c r="AG47" i="3"/>
  <c r="AF47" i="3"/>
  <c r="R47" i="3"/>
  <c r="G47" i="3"/>
  <c r="E47" i="3"/>
  <c r="V50" i="3"/>
  <c r="T50" i="3"/>
  <c r="AG50" i="3"/>
  <c r="AF50" i="3"/>
  <c r="R50" i="3"/>
  <c r="G50" i="3"/>
  <c r="E50" i="3"/>
  <c r="Y50" i="3"/>
  <c r="I50" i="3"/>
  <c r="C50" i="3"/>
  <c r="B49" i="3"/>
  <c r="B41" i="3"/>
  <c r="B37" i="3"/>
  <c r="C51" i="3"/>
  <c r="C35" i="3"/>
  <c r="I37" i="3"/>
  <c r="Q46" i="3"/>
  <c r="Q30" i="3"/>
  <c r="S46" i="3"/>
  <c r="S30" i="3"/>
  <c r="T33" i="3"/>
  <c r="X50" i="3"/>
  <c r="Y47" i="3"/>
  <c r="Y31" i="3"/>
  <c r="AF44" i="3"/>
  <c r="AG28" i="3"/>
  <c r="AG36" i="3"/>
  <c r="AG37" i="3"/>
  <c r="AF37" i="3"/>
  <c r="R37" i="3"/>
  <c r="G37" i="3"/>
  <c r="E37" i="3"/>
  <c r="Y37" i="3"/>
  <c r="C37" i="3"/>
  <c r="X37" i="3"/>
  <c r="U37" i="3"/>
  <c r="S37" i="3"/>
  <c r="Q37" i="3"/>
  <c r="AG45" i="3"/>
  <c r="AF45" i="3"/>
  <c r="R45" i="3"/>
  <c r="G45" i="3"/>
  <c r="E45" i="3"/>
  <c r="Y45" i="3"/>
  <c r="C45" i="3"/>
  <c r="X45" i="3"/>
  <c r="U45" i="3"/>
  <c r="S45" i="3"/>
  <c r="Q45" i="3"/>
  <c r="V42" i="3"/>
  <c r="T42" i="3"/>
  <c r="AG42" i="3"/>
  <c r="AF42" i="3"/>
  <c r="R42" i="3"/>
  <c r="G42" i="3"/>
  <c r="E42" i="3"/>
  <c r="Y42" i="3"/>
  <c r="I42" i="3"/>
  <c r="C42" i="3"/>
  <c r="V38" i="3"/>
  <c r="T38" i="3"/>
  <c r="AG38" i="3"/>
  <c r="AF38" i="3"/>
  <c r="R38" i="3"/>
  <c r="G38" i="3"/>
  <c r="E38" i="3"/>
  <c r="Y38" i="3"/>
  <c r="I38" i="3"/>
  <c r="C38" i="3"/>
  <c r="V34" i="3"/>
  <c r="T34" i="3"/>
  <c r="AG34" i="3"/>
  <c r="AF34" i="3"/>
  <c r="R34" i="3"/>
  <c r="G34" i="3"/>
  <c r="E34" i="3"/>
  <c r="Y34" i="3"/>
  <c r="I34" i="3"/>
  <c r="C34" i="3"/>
  <c r="V30" i="3"/>
  <c r="T30" i="3"/>
  <c r="AG30" i="3"/>
  <c r="AF30" i="3"/>
  <c r="R30" i="3"/>
  <c r="G30" i="3"/>
  <c r="E30" i="3"/>
  <c r="B30" i="3"/>
  <c r="Y30" i="3"/>
  <c r="I30" i="3"/>
  <c r="C30" i="3"/>
  <c r="V46" i="3"/>
  <c r="T46" i="3"/>
  <c r="AG46" i="3"/>
  <c r="AF46" i="3"/>
  <c r="R46" i="3"/>
  <c r="G46" i="3"/>
  <c r="E46" i="3"/>
  <c r="Y46" i="3"/>
  <c r="I46" i="3"/>
  <c r="C46" i="3"/>
  <c r="AG49" i="3"/>
  <c r="AF49" i="3"/>
  <c r="R49" i="3"/>
  <c r="G49" i="3"/>
  <c r="E49" i="3"/>
  <c r="Y49" i="3"/>
  <c r="C49" i="3"/>
  <c r="X49" i="3"/>
  <c r="U49" i="3"/>
  <c r="S49" i="3"/>
  <c r="Q49" i="3"/>
  <c r="C47" i="3"/>
  <c r="C31" i="3"/>
  <c r="I41" i="3"/>
  <c r="Q42" i="3"/>
  <c r="S42" i="3"/>
  <c r="T45" i="3"/>
  <c r="T29" i="3"/>
  <c r="U42" i="3"/>
  <c r="V49" i="3"/>
  <c r="V33" i="3"/>
  <c r="X46" i="3"/>
  <c r="X30" i="3"/>
  <c r="Y43" i="3"/>
  <c r="AF40" i="3"/>
  <c r="AG48" i="3"/>
  <c r="AG32" i="3"/>
  <c r="B26" i="3"/>
  <c r="E25" i="3"/>
  <c r="G26" i="3"/>
  <c r="I26" i="3"/>
  <c r="Q25" i="3"/>
  <c r="R26" i="3"/>
  <c r="S26" i="3"/>
  <c r="T26" i="3"/>
  <c r="U27" i="3"/>
  <c r="X25" i="3"/>
  <c r="Y25" i="3"/>
  <c r="AG27" i="3"/>
  <c r="B25" i="3"/>
  <c r="C27" i="3"/>
  <c r="G25" i="3"/>
  <c r="I27" i="3"/>
  <c r="R25" i="3"/>
  <c r="S25" i="3"/>
  <c r="T25" i="3"/>
  <c r="U26" i="3"/>
  <c r="AF27" i="3"/>
  <c r="AG26" i="3"/>
  <c r="C26" i="3"/>
  <c r="E27" i="3"/>
  <c r="Q27" i="3"/>
  <c r="U25" i="3"/>
  <c r="X27" i="3"/>
  <c r="U24" i="3"/>
  <c r="T24" i="3"/>
  <c r="S24" i="3"/>
  <c r="R24" i="3"/>
  <c r="Q24" i="3"/>
  <c r="I24" i="3"/>
  <c r="E24" i="3"/>
  <c r="C24" i="3"/>
  <c r="B24" i="3"/>
  <c r="AF24" i="3"/>
  <c r="Y24" i="3"/>
  <c r="X24" i="3"/>
  <c r="U20" i="3"/>
  <c r="T20" i="3"/>
  <c r="S20" i="3"/>
  <c r="R20" i="3"/>
  <c r="Q20" i="3"/>
  <c r="I20" i="3"/>
  <c r="E20" i="3"/>
  <c r="C20" i="3"/>
  <c r="B20" i="3"/>
  <c r="AF20" i="3"/>
  <c r="Y20" i="3"/>
  <c r="X20" i="3"/>
  <c r="U16" i="3"/>
  <c r="T16" i="3"/>
  <c r="S16" i="3"/>
  <c r="R16" i="3"/>
  <c r="Q16" i="3"/>
  <c r="I16" i="3"/>
  <c r="E16" i="3"/>
  <c r="C16" i="3"/>
  <c r="B16" i="3"/>
  <c r="AF16" i="3"/>
  <c r="Y16" i="3"/>
  <c r="X16" i="3"/>
  <c r="U12" i="3"/>
  <c r="T12" i="3"/>
  <c r="S12" i="3"/>
  <c r="R12" i="3"/>
  <c r="Q12" i="3"/>
  <c r="I12" i="3"/>
  <c r="E12" i="3"/>
  <c r="C12" i="3"/>
  <c r="B12" i="3"/>
  <c r="AF12" i="3"/>
  <c r="Y12" i="3"/>
  <c r="X12" i="3"/>
  <c r="U8" i="3"/>
  <c r="T8" i="3"/>
  <c r="S8" i="3"/>
  <c r="R8" i="3"/>
  <c r="Q8" i="3"/>
  <c r="I8" i="3"/>
  <c r="E8" i="3"/>
  <c r="C8" i="3"/>
  <c r="B8" i="3"/>
  <c r="AF8" i="3"/>
  <c r="Y8" i="3"/>
  <c r="X8" i="3"/>
  <c r="G20" i="3"/>
  <c r="AG20" i="3"/>
  <c r="AF23" i="3"/>
  <c r="Y23" i="3"/>
  <c r="AG23" i="3"/>
  <c r="Y19" i="3"/>
  <c r="AG19" i="3"/>
  <c r="Y15" i="3"/>
  <c r="X15" i="3"/>
  <c r="AF15" i="3"/>
  <c r="AG15" i="3"/>
  <c r="Y11" i="3"/>
  <c r="X11" i="3"/>
  <c r="AF11" i="3"/>
  <c r="AG11" i="3"/>
  <c r="Y7" i="3"/>
  <c r="X7" i="3"/>
  <c r="AF7" i="3"/>
  <c r="AG7" i="3"/>
  <c r="B19" i="3"/>
  <c r="C23" i="3"/>
  <c r="C7" i="3"/>
  <c r="E11" i="3"/>
  <c r="G24" i="3"/>
  <c r="G19" i="3"/>
  <c r="G8" i="3"/>
  <c r="I19" i="3"/>
  <c r="Q15" i="3"/>
  <c r="R23" i="3"/>
  <c r="R7" i="3"/>
  <c r="S19" i="3"/>
  <c r="S11" i="3"/>
  <c r="U23" i="3"/>
  <c r="U15" i="3"/>
  <c r="U7" i="3"/>
  <c r="AG16" i="3"/>
  <c r="B23" i="3"/>
  <c r="B7" i="3"/>
  <c r="C11" i="3"/>
  <c r="E15" i="3"/>
  <c r="G23" i="3"/>
  <c r="G12" i="3"/>
  <c r="G7" i="3"/>
  <c r="I15" i="3"/>
  <c r="Q19" i="3"/>
  <c r="R11" i="3"/>
  <c r="T19" i="3"/>
  <c r="T11" i="3"/>
  <c r="X19" i="3"/>
  <c r="AG12" i="3"/>
  <c r="B17" i="3"/>
  <c r="B11" i="3"/>
  <c r="C21" i="3"/>
  <c r="C15" i="3"/>
  <c r="C5" i="3"/>
  <c r="E19" i="3"/>
  <c r="E9" i="3"/>
  <c r="G21" i="3"/>
  <c r="G16" i="3"/>
  <c r="G11" i="3"/>
  <c r="G5" i="3"/>
  <c r="I11" i="3"/>
  <c r="I17" i="3"/>
  <c r="Q23" i="3"/>
  <c r="Q13" i="3"/>
  <c r="Q7" i="3"/>
  <c r="R21" i="3"/>
  <c r="R15" i="3"/>
  <c r="R5" i="3"/>
  <c r="S23" i="3"/>
  <c r="S15" i="3"/>
  <c r="S7" i="3"/>
  <c r="T17" i="3"/>
  <c r="T9" i="3"/>
  <c r="U19" i="3"/>
  <c r="U11" i="3"/>
  <c r="X17" i="3"/>
  <c r="Y17" i="3"/>
  <c r="AF19" i="3"/>
  <c r="AF5" i="3"/>
  <c r="AG24" i="3"/>
  <c r="AG8" i="3"/>
  <c r="S22" i="3"/>
  <c r="S18" i="3"/>
  <c r="S14" i="3"/>
  <c r="S10" i="3"/>
  <c r="S6" i="3"/>
  <c r="T22" i="3"/>
  <c r="T18" i="3"/>
  <c r="T14" i="3"/>
  <c r="T10" i="3"/>
  <c r="T6" i="3"/>
  <c r="U22" i="3"/>
  <c r="U18" i="3"/>
  <c r="U14" i="3"/>
  <c r="U10" i="3"/>
  <c r="U6" i="3"/>
  <c r="AG22" i="3"/>
  <c r="AG18" i="3"/>
  <c r="AG14" i="3"/>
  <c r="AG10" i="3"/>
  <c r="AG6" i="3"/>
  <c r="G22" i="3"/>
  <c r="G18" i="3"/>
  <c r="G14" i="3"/>
  <c r="G10" i="3"/>
  <c r="G6" i="3"/>
  <c r="X22" i="3"/>
  <c r="X18" i="3"/>
  <c r="X14" i="3"/>
  <c r="X10" i="3"/>
  <c r="X6" i="3"/>
  <c r="Y22" i="3"/>
  <c r="Y18" i="3"/>
  <c r="Y14" i="3"/>
  <c r="Y10" i="3"/>
  <c r="Y6" i="3"/>
  <c r="B107" i="3"/>
  <c r="A4" i="3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5" i="1"/>
  <c r="J46" i="1"/>
  <c r="J47" i="1"/>
  <c r="J48" i="1"/>
  <c r="J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5" i="1"/>
  <c r="I46" i="1"/>
  <c r="I47" i="1"/>
  <c r="I48" i="1"/>
  <c r="I21" i="1"/>
  <c r="E45" i="1"/>
  <c r="E46" i="1"/>
  <c r="E47" i="1"/>
  <c r="E48" i="1"/>
  <c r="D45" i="1"/>
  <c r="D46" i="1"/>
  <c r="D47" i="1"/>
  <c r="D48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21" i="1"/>
  <c r="A4" i="4"/>
  <c r="A5" i="4"/>
  <c r="A6" i="4"/>
  <c r="A7" i="4"/>
  <c r="A8" i="4"/>
  <c r="A9" i="4"/>
  <c r="A3" i="4"/>
  <c r="H3" i="4" s="1"/>
  <c r="U4" i="3" l="1"/>
  <c r="T4" i="3"/>
  <c r="S4" i="3"/>
  <c r="R4" i="3"/>
  <c r="Q4" i="3"/>
  <c r="I4" i="3"/>
  <c r="AF4" i="3"/>
  <c r="Y4" i="3"/>
  <c r="X4" i="3"/>
  <c r="V10" i="3"/>
  <c r="V6" i="3"/>
  <c r="C6" i="4"/>
  <c r="H6" i="4"/>
  <c r="M6" i="4"/>
  <c r="B6" i="4"/>
  <c r="L6" i="4"/>
  <c r="C8" i="4"/>
  <c r="H8" i="4"/>
  <c r="L8" i="4"/>
  <c r="M8" i="4"/>
  <c r="B8" i="4"/>
  <c r="C4" i="4"/>
  <c r="H4" i="4"/>
  <c r="B4" i="4"/>
  <c r="L4" i="4"/>
  <c r="M4" i="4"/>
  <c r="H7" i="4"/>
  <c r="L7" i="4"/>
  <c r="M7" i="4"/>
  <c r="B7" i="4"/>
  <c r="C7" i="4"/>
  <c r="H5" i="4"/>
  <c r="M5" i="4"/>
  <c r="B5" i="4"/>
  <c r="C5" i="4"/>
  <c r="L5" i="4"/>
  <c r="C3" i="4"/>
  <c r="L3" i="4"/>
  <c r="M3" i="4"/>
  <c r="B3" i="4"/>
  <c r="H9" i="4"/>
  <c r="B9" i="4"/>
  <c r="C9" i="4"/>
  <c r="L9" i="4"/>
  <c r="M9" i="4"/>
  <c r="G4" i="3"/>
  <c r="G52" i="3"/>
  <c r="V4" i="3"/>
  <c r="V19" i="3"/>
  <c r="E4" i="3"/>
  <c r="V26" i="3"/>
  <c r="V21" i="3"/>
  <c r="V20" i="3"/>
  <c r="V9" i="3"/>
  <c r="AG4" i="3"/>
  <c r="V15" i="3"/>
  <c r="B52" i="3"/>
  <c r="C52" i="3"/>
  <c r="V18" i="3"/>
  <c r="V17" i="3"/>
  <c r="V16" i="3"/>
  <c r="V14" i="3"/>
  <c r="V29" i="3"/>
  <c r="C28" i="3"/>
  <c r="V28" i="3"/>
  <c r="G28" i="3"/>
  <c r="E28" i="3"/>
  <c r="B28" i="3"/>
  <c r="V13" i="3"/>
  <c r="V12" i="3"/>
  <c r="V11" i="3"/>
  <c r="V27" i="3"/>
  <c r="V25" i="3"/>
  <c r="V8" i="3"/>
  <c r="V24" i="3"/>
  <c r="V7" i="3"/>
  <c r="V23" i="3"/>
  <c r="V22" i="3"/>
  <c r="V5" i="3"/>
  <c r="B4" i="3"/>
  <c r="C4" i="3"/>
</calcChain>
</file>

<file path=xl/sharedStrings.xml><?xml version="1.0" encoding="utf-8"?>
<sst xmlns="http://schemas.openxmlformats.org/spreadsheetml/2006/main" count="8997" uniqueCount="2598">
  <si>
    <t>Hauteur</t>
  </si>
  <si>
    <t>Perche</t>
  </si>
  <si>
    <t>Longueur</t>
  </si>
  <si>
    <t>Triple-Saut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</si>
  <si>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</si>
  <si>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</si>
  <si>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</si>
  <si>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</si>
  <si>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</si>
  <si>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</si>
  <si>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</si>
  <si>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</si>
  <si>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</si>
  <si>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Masculins</t>
  </si>
  <si>
    <t>M</t>
  </si>
  <si>
    <t>F</t>
  </si>
  <si>
    <t>Marche</t>
  </si>
  <si>
    <t>Ordre</t>
  </si>
  <si>
    <t>JURY</t>
  </si>
  <si>
    <t>SPECIALITE</t>
  </si>
  <si>
    <t>NIVEAU</t>
  </si>
  <si>
    <t>Starter</t>
  </si>
  <si>
    <t>Sauts</t>
  </si>
  <si>
    <t>Courses</t>
  </si>
  <si>
    <t>Lancers</t>
  </si>
  <si>
    <t>Chrono</t>
  </si>
  <si>
    <t>Juge Arbitre</t>
  </si>
  <si>
    <t>Fédéral</t>
  </si>
  <si>
    <t>Régional</t>
  </si>
  <si>
    <t>Autre</t>
  </si>
  <si>
    <t>Licence</t>
  </si>
  <si>
    <t>Nom</t>
  </si>
  <si>
    <t>Prenom</t>
  </si>
  <si>
    <t>Fonction</t>
  </si>
  <si>
    <t>Qualite</t>
  </si>
  <si>
    <t>Secrétariat Informatique</t>
  </si>
  <si>
    <t>CHARLES</t>
  </si>
  <si>
    <t>ABEL</t>
  </si>
  <si>
    <t>ARTHUR</t>
  </si>
  <si>
    <t>ANNE</t>
  </si>
  <si>
    <t>ADRIEN</t>
  </si>
  <si>
    <t>THIERRY</t>
  </si>
  <si>
    <t>FATIMA</t>
  </si>
  <si>
    <t>MATHILDE</t>
  </si>
  <si>
    <t>JADE</t>
  </si>
  <si>
    <t>OLIVIER</t>
  </si>
  <si>
    <t>ALBERT</t>
  </si>
  <si>
    <t>JULIEN</t>
  </si>
  <si>
    <t>ALEXANDRE</t>
  </si>
  <si>
    <t>ALI</t>
  </si>
  <si>
    <t>SARAH</t>
  </si>
  <si>
    <t>VICTOR</t>
  </si>
  <si>
    <t>ALIX</t>
  </si>
  <si>
    <t>CORENTIN</t>
  </si>
  <si>
    <t>SIMEON</t>
  </si>
  <si>
    <t>CATHERINE</t>
  </si>
  <si>
    <t>MOHAMED</t>
  </si>
  <si>
    <t>LAURENT</t>
  </si>
  <si>
    <t>LISE</t>
  </si>
  <si>
    <t>DENIS</t>
  </si>
  <si>
    <t>JULIETTE</t>
  </si>
  <si>
    <t>QUENTIN</t>
  </si>
  <si>
    <t>MAXIME</t>
  </si>
  <si>
    <t>CAMILLE</t>
  </si>
  <si>
    <t>AMOURIQ</t>
  </si>
  <si>
    <t>CLEMENT</t>
  </si>
  <si>
    <t>CARLA</t>
  </si>
  <si>
    <t>JULIE</t>
  </si>
  <si>
    <t>MARIE</t>
  </si>
  <si>
    <t>ANGENAULT</t>
  </si>
  <si>
    <t>SYLVAIN</t>
  </si>
  <si>
    <t>PHILIPPE</t>
  </si>
  <si>
    <t>LUCIE</t>
  </si>
  <si>
    <t>MELISSA</t>
  </si>
  <si>
    <t>CORALIE</t>
  </si>
  <si>
    <t>RAPHAEL</t>
  </si>
  <si>
    <t>SAMUEL</t>
  </si>
  <si>
    <t>AXEL</t>
  </si>
  <si>
    <t>MICHEL</t>
  </si>
  <si>
    <t>ARRAS</t>
  </si>
  <si>
    <t>SEBASTIEN</t>
  </si>
  <si>
    <t>FLORIAN</t>
  </si>
  <si>
    <t>GARANCE</t>
  </si>
  <si>
    <t>ASSELIN</t>
  </si>
  <si>
    <t>ANTOINE</t>
  </si>
  <si>
    <t>AURELIEN</t>
  </si>
  <si>
    <t>ANTONIN</t>
  </si>
  <si>
    <t>AUBRY</t>
  </si>
  <si>
    <t>MARINE</t>
  </si>
  <si>
    <t>MANON</t>
  </si>
  <si>
    <t>SIMON</t>
  </si>
  <si>
    <t>MARYSE</t>
  </si>
  <si>
    <t>AUGUSTIN</t>
  </si>
  <si>
    <t>ALEXIS</t>
  </si>
  <si>
    <t>YANIS</t>
  </si>
  <si>
    <t>AGNES</t>
  </si>
  <si>
    <t>ROMAIN</t>
  </si>
  <si>
    <t>MARC</t>
  </si>
  <si>
    <t>JEANNE</t>
  </si>
  <si>
    <t>LOUISON</t>
  </si>
  <si>
    <t>NATHAN</t>
  </si>
  <si>
    <t>REMI</t>
  </si>
  <si>
    <t>AZIZ</t>
  </si>
  <si>
    <t>EVA</t>
  </si>
  <si>
    <t>CHARLINE</t>
  </si>
  <si>
    <t>GABRIEL</t>
  </si>
  <si>
    <t>TITOUAN</t>
  </si>
  <si>
    <t>LOUIS</t>
  </si>
  <si>
    <t>THEO</t>
  </si>
  <si>
    <t>BAPTISTE</t>
  </si>
  <si>
    <t>NOEMIE</t>
  </si>
  <si>
    <t>CLEMENCE</t>
  </si>
  <si>
    <t>BARAT</t>
  </si>
  <si>
    <t>DAVID</t>
  </si>
  <si>
    <t>BARBET</t>
  </si>
  <si>
    <t>MATHIEU</t>
  </si>
  <si>
    <t>ENZO</t>
  </si>
  <si>
    <t>ALICE</t>
  </si>
  <si>
    <t>ELISE</t>
  </si>
  <si>
    <t>ANAIS</t>
  </si>
  <si>
    <t>AGATHE</t>
  </si>
  <si>
    <t>FRANCOIS</t>
  </si>
  <si>
    <t>LEA</t>
  </si>
  <si>
    <t>INES</t>
  </si>
  <si>
    <t>PAULINE</t>
  </si>
  <si>
    <t>JEREMIE</t>
  </si>
  <si>
    <t>GAETAN</t>
  </si>
  <si>
    <t>BAUDIN</t>
  </si>
  <si>
    <t>LEO</t>
  </si>
  <si>
    <t>AUDE</t>
  </si>
  <si>
    <t>MARION</t>
  </si>
  <si>
    <t>ACHILLE</t>
  </si>
  <si>
    <t>MELINA</t>
  </si>
  <si>
    <t>ANNA</t>
  </si>
  <si>
    <t>BEAUJOUAN</t>
  </si>
  <si>
    <t>REMY</t>
  </si>
  <si>
    <t>ESTEBAN</t>
  </si>
  <si>
    <t>MATHYS</t>
  </si>
  <si>
    <t>RICHARD</t>
  </si>
  <si>
    <t>ALYSSA</t>
  </si>
  <si>
    <t>EMMA</t>
  </si>
  <si>
    <t>FLORA</t>
  </si>
  <si>
    <t>VALENTIN</t>
  </si>
  <si>
    <t>EVAN</t>
  </si>
  <si>
    <t>ADAM</t>
  </si>
  <si>
    <t>BERARD</t>
  </si>
  <si>
    <t>JULES</t>
  </si>
  <si>
    <t>BERGER</t>
  </si>
  <si>
    <t>EMELINE</t>
  </si>
  <si>
    <t>MARGAUX</t>
  </si>
  <si>
    <t>BERNARD</t>
  </si>
  <si>
    <t>BERNE</t>
  </si>
  <si>
    <t>ELOI</t>
  </si>
  <si>
    <t>COLINE</t>
  </si>
  <si>
    <t>PIERRE</t>
  </si>
  <si>
    <t>BENJAMIN</t>
  </si>
  <si>
    <t>DORIAN</t>
  </si>
  <si>
    <t>BESNARD</t>
  </si>
  <si>
    <t>ROSE</t>
  </si>
  <si>
    <t>TOM</t>
  </si>
  <si>
    <t>THIBAULT</t>
  </si>
  <si>
    <t>ROBIN</t>
  </si>
  <si>
    <t>YANN</t>
  </si>
  <si>
    <t>BIENVENU</t>
  </si>
  <si>
    <t>BIGOT</t>
  </si>
  <si>
    <t>LUCILE</t>
  </si>
  <si>
    <t>NOA</t>
  </si>
  <si>
    <t>BILLARD</t>
  </si>
  <si>
    <t>MATHIS</t>
  </si>
  <si>
    <t>BISSON</t>
  </si>
  <si>
    <t>BLANCHARD</t>
  </si>
  <si>
    <t>HUGO</t>
  </si>
  <si>
    <t>AMELIE</t>
  </si>
  <si>
    <t>LOUANE</t>
  </si>
  <si>
    <t>BLIN</t>
  </si>
  <si>
    <t>THOMAS</t>
  </si>
  <si>
    <t>BODIN</t>
  </si>
  <si>
    <t>GASTON</t>
  </si>
  <si>
    <t>ZELIE</t>
  </si>
  <si>
    <t>ALINE</t>
  </si>
  <si>
    <t>JEREMY</t>
  </si>
  <si>
    <t>BOISSAY</t>
  </si>
  <si>
    <t>MARTIN</t>
  </si>
  <si>
    <t>TIMOTHEE</t>
  </si>
  <si>
    <t>BONHOMME</t>
  </si>
  <si>
    <t>TIMEO</t>
  </si>
  <si>
    <t>ALEX</t>
  </si>
  <si>
    <t>BONNEAU</t>
  </si>
  <si>
    <t>BONNEHORGUE</t>
  </si>
  <si>
    <t>CELIA</t>
  </si>
  <si>
    <t>BONNIN</t>
  </si>
  <si>
    <t>MATHIAS</t>
  </si>
  <si>
    <t>JOHANNA</t>
  </si>
  <si>
    <t>MAXENCE</t>
  </si>
  <si>
    <t>BOUCARD</t>
  </si>
  <si>
    <t>BOUCHER</t>
  </si>
  <si>
    <t>BOUGHANMI</t>
  </si>
  <si>
    <t>JUSTINE</t>
  </si>
  <si>
    <t>BOUHOURS</t>
  </si>
  <si>
    <t>BOUILLY</t>
  </si>
  <si>
    <t>BOULAY</t>
  </si>
  <si>
    <t>CLARA</t>
  </si>
  <si>
    <t>BOULLIER</t>
  </si>
  <si>
    <t>GABIN</t>
  </si>
  <si>
    <t>BOURDAIN</t>
  </si>
  <si>
    <t>BOURGOIN</t>
  </si>
  <si>
    <t>BOURREAU</t>
  </si>
  <si>
    <t>BOUVET</t>
  </si>
  <si>
    <t>BOUVIER</t>
  </si>
  <si>
    <t>SALOME</t>
  </si>
  <si>
    <t>BOYER</t>
  </si>
  <si>
    <t>BRAULT</t>
  </si>
  <si>
    <t>OSCAR</t>
  </si>
  <si>
    <t>FLAVIEN</t>
  </si>
  <si>
    <t>BREJAUD</t>
  </si>
  <si>
    <t>BRETON</t>
  </si>
  <si>
    <t>CLAIRE</t>
  </si>
  <si>
    <t>ZOE</t>
  </si>
  <si>
    <t>CANDICE</t>
  </si>
  <si>
    <t>BRIZARD</t>
  </si>
  <si>
    <t>MORGANE</t>
  </si>
  <si>
    <t>LENA</t>
  </si>
  <si>
    <t>MARGOT</t>
  </si>
  <si>
    <t>JEAN</t>
  </si>
  <si>
    <t>BRUEL</t>
  </si>
  <si>
    <t>BRUN</t>
  </si>
  <si>
    <t>BRUNET</t>
  </si>
  <si>
    <t>JULIA</t>
  </si>
  <si>
    <t>EUGENIE</t>
  </si>
  <si>
    <t>BURLET-BERNARD</t>
  </si>
  <si>
    <t>LOUNA</t>
  </si>
  <si>
    <t>BUSSY</t>
  </si>
  <si>
    <t>ABIGAIL</t>
  </si>
  <si>
    <t>LOU</t>
  </si>
  <si>
    <t>CAILLE</t>
  </si>
  <si>
    <t>VALENTINE</t>
  </si>
  <si>
    <t>CAMUS</t>
  </si>
  <si>
    <t>MATTEO</t>
  </si>
  <si>
    <t>CARON</t>
  </si>
  <si>
    <t>CARTIER</t>
  </si>
  <si>
    <t>MARY</t>
  </si>
  <si>
    <t>ALBAN</t>
  </si>
  <si>
    <t>SOLENE</t>
  </si>
  <si>
    <t>EMILE</t>
  </si>
  <si>
    <t>EVE</t>
  </si>
  <si>
    <t>LUCIEN</t>
  </si>
  <si>
    <t>LISA</t>
  </si>
  <si>
    <t>CHARBONNIER</t>
  </si>
  <si>
    <t>LUCAS</t>
  </si>
  <si>
    <t>CHARPENTIER</t>
  </si>
  <si>
    <t>AMBRE</t>
  </si>
  <si>
    <t>CHARTRAIN</t>
  </si>
  <si>
    <t>CHASLINE</t>
  </si>
  <si>
    <t>CHLOE</t>
  </si>
  <si>
    <t>CHATEAU</t>
  </si>
  <si>
    <t>CHAUVEAU</t>
  </si>
  <si>
    <t>AMANDINE</t>
  </si>
  <si>
    <t>GREGOIRE</t>
  </si>
  <si>
    <t>CHEVALIER</t>
  </si>
  <si>
    <t>LAURINE</t>
  </si>
  <si>
    <t>CHEVALLIER</t>
  </si>
  <si>
    <t>YOANN</t>
  </si>
  <si>
    <t>ANAELLE</t>
  </si>
  <si>
    <t>ELSA</t>
  </si>
  <si>
    <t>CLERC</t>
  </si>
  <si>
    <t>EMIE</t>
  </si>
  <si>
    <t>CLEMENTINE</t>
  </si>
  <si>
    <t>ELEONORE</t>
  </si>
  <si>
    <t>COLLIGNON</t>
  </si>
  <si>
    <t>RAFAEL</t>
  </si>
  <si>
    <t>COME</t>
  </si>
  <si>
    <t>PAUL</t>
  </si>
  <si>
    <t>NILS</t>
  </si>
  <si>
    <t>CONSTANT</t>
  </si>
  <si>
    <t>ELOISE</t>
  </si>
  <si>
    <t>MAELLE</t>
  </si>
  <si>
    <t>COSSON</t>
  </si>
  <si>
    <t>COUSIN</t>
  </si>
  <si>
    <t>RENAUD</t>
  </si>
  <si>
    <t>RACHEL</t>
  </si>
  <si>
    <t>DA SILVA</t>
  </si>
  <si>
    <t>LOUISE</t>
  </si>
  <si>
    <t>ELINE</t>
  </si>
  <si>
    <t>DAHCI</t>
  </si>
  <si>
    <t>GABRIELLE</t>
  </si>
  <si>
    <t>CHARLOTTE</t>
  </si>
  <si>
    <t>MAELYS</t>
  </si>
  <si>
    <t>DELAGE</t>
  </si>
  <si>
    <t>DELAHAYE</t>
  </si>
  <si>
    <t>ADELE</t>
  </si>
  <si>
    <t>EDITH</t>
  </si>
  <si>
    <t>DESHAYES</t>
  </si>
  <si>
    <t>DESOEUVRE</t>
  </si>
  <si>
    <t>LILI</t>
  </si>
  <si>
    <t>DIANE</t>
  </si>
  <si>
    <t>FAUSTINE</t>
  </si>
  <si>
    <t>MAEL</t>
  </si>
  <si>
    <t>DION</t>
  </si>
  <si>
    <t>DODE</t>
  </si>
  <si>
    <t>DOUCET</t>
  </si>
  <si>
    <t>AARON</t>
  </si>
  <si>
    <t>DOUMET</t>
  </si>
  <si>
    <t>DOUVENEAU</t>
  </si>
  <si>
    <t>DUBOIS</t>
  </si>
  <si>
    <t>CAPUCINE</t>
  </si>
  <si>
    <t>DUCHENE</t>
  </si>
  <si>
    <t>DUFOUR</t>
  </si>
  <si>
    <t>DUMONT</t>
  </si>
  <si>
    <t>MAX</t>
  </si>
  <si>
    <t>DUPRE</t>
  </si>
  <si>
    <t>DUPUY</t>
  </si>
  <si>
    <t>ELISA</t>
  </si>
  <si>
    <t>JUSTIN</t>
  </si>
  <si>
    <t>DUSSOULIER</t>
  </si>
  <si>
    <t>IZIA</t>
  </si>
  <si>
    <t>DUVAL</t>
  </si>
  <si>
    <t>DUWICQUET</t>
  </si>
  <si>
    <t>LISON</t>
  </si>
  <si>
    <t>ELIE</t>
  </si>
  <si>
    <t>ARMELLE</t>
  </si>
  <si>
    <t>FELIX</t>
  </si>
  <si>
    <t>ERNANDEZ</t>
  </si>
  <si>
    <t>EZAN</t>
  </si>
  <si>
    <t>FAVRE</t>
  </si>
  <si>
    <t>FERNANDES</t>
  </si>
  <si>
    <t>LORENZO</t>
  </si>
  <si>
    <t>LOLA</t>
  </si>
  <si>
    <t>WILLIAM</t>
  </si>
  <si>
    <t>LINE</t>
  </si>
  <si>
    <t>ROMANE</t>
  </si>
  <si>
    <t>FORTAT</t>
  </si>
  <si>
    <t>FOURNIER</t>
  </si>
  <si>
    <t>FRADET</t>
  </si>
  <si>
    <t>FROMENTEAU</t>
  </si>
  <si>
    <t>GAILLARD</t>
  </si>
  <si>
    <t>GAMARD</t>
  </si>
  <si>
    <t>CLOTHILDE</t>
  </si>
  <si>
    <t>ANGE</t>
  </si>
  <si>
    <t>GARNIER</t>
  </si>
  <si>
    <t>GASNIER</t>
  </si>
  <si>
    <t>GAUCHER</t>
  </si>
  <si>
    <t>GAUGRY</t>
  </si>
  <si>
    <t>GAUTHIER</t>
  </si>
  <si>
    <t>GAUTIER</t>
  </si>
  <si>
    <t>SACHA</t>
  </si>
  <si>
    <t>GENDRON</t>
  </si>
  <si>
    <t>GEORGET</t>
  </si>
  <si>
    <t>GERAY</t>
  </si>
  <si>
    <t>GERMOND</t>
  </si>
  <si>
    <t>GESLIN</t>
  </si>
  <si>
    <t>GICQUEL</t>
  </si>
  <si>
    <t>GILLET</t>
  </si>
  <si>
    <t>LEANE</t>
  </si>
  <si>
    <t>GIRARD</t>
  </si>
  <si>
    <t>AMAURY</t>
  </si>
  <si>
    <t>GONCALVES</t>
  </si>
  <si>
    <t>GONZALEZ</t>
  </si>
  <si>
    <t>MALO</t>
  </si>
  <si>
    <t>GOUIN</t>
  </si>
  <si>
    <t>GRADE</t>
  </si>
  <si>
    <t>GRELLIER</t>
  </si>
  <si>
    <t>GRUAU</t>
  </si>
  <si>
    <t>GUERTIN</t>
  </si>
  <si>
    <t>GUEYE</t>
  </si>
  <si>
    <t>LEONIE</t>
  </si>
  <si>
    <t>GUILLEMIN</t>
  </si>
  <si>
    <t>GUILLET</t>
  </si>
  <si>
    <t>GUILLOT</t>
  </si>
  <si>
    <t>HAMELIN</t>
  </si>
  <si>
    <t>HARDION</t>
  </si>
  <si>
    <t>HARRY</t>
  </si>
  <si>
    <t>HAYER</t>
  </si>
  <si>
    <t>HELIER</t>
  </si>
  <si>
    <t>ANOUK</t>
  </si>
  <si>
    <t>VIANNEY</t>
  </si>
  <si>
    <t>HENAULT</t>
  </si>
  <si>
    <t>ELOUAN</t>
  </si>
  <si>
    <t>ELIOT</t>
  </si>
  <si>
    <t>HUCHET</t>
  </si>
  <si>
    <t>HUET</t>
  </si>
  <si>
    <t>HULOT</t>
  </si>
  <si>
    <t>JACQUET</t>
  </si>
  <si>
    <t>JAMIN</t>
  </si>
  <si>
    <t>MAIWENN</t>
  </si>
  <si>
    <t>LUCA</t>
  </si>
  <si>
    <t>JOUANNEAU</t>
  </si>
  <si>
    <t>KACZOWKA</t>
  </si>
  <si>
    <t>NOAH</t>
  </si>
  <si>
    <t>LABBE</t>
  </si>
  <si>
    <t>MATHEO</t>
  </si>
  <si>
    <t>OCEANE</t>
  </si>
  <si>
    <t>LAMBERT</t>
  </si>
  <si>
    <t>GASPARD</t>
  </si>
  <si>
    <t>LAMOUREUX</t>
  </si>
  <si>
    <t>LANGE</t>
  </si>
  <si>
    <t>LARUE</t>
  </si>
  <si>
    <t>ARMAND</t>
  </si>
  <si>
    <t>LAUNAY</t>
  </si>
  <si>
    <t>LAVALLE</t>
  </si>
  <si>
    <t>ERWAN</t>
  </si>
  <si>
    <t>LEBEAUPIN</t>
  </si>
  <si>
    <t>LEBRUN</t>
  </si>
  <si>
    <t>LECARPENTIER</t>
  </si>
  <si>
    <t>LECLERC</t>
  </si>
  <si>
    <t>LECLERCQ</t>
  </si>
  <si>
    <t>LECOINTRE</t>
  </si>
  <si>
    <t>LEFEVRE</t>
  </si>
  <si>
    <t>LEGENDRE</t>
  </si>
  <si>
    <t>LEGRAND</t>
  </si>
  <si>
    <t>LELIEVRE</t>
  </si>
  <si>
    <t>LELONG</t>
  </si>
  <si>
    <t>CLOTILDE</t>
  </si>
  <si>
    <t>LEMAITRE</t>
  </si>
  <si>
    <t>LEMOINE</t>
  </si>
  <si>
    <t>ROBERT</t>
  </si>
  <si>
    <t>LEPINE</t>
  </si>
  <si>
    <t>LEROY</t>
  </si>
  <si>
    <t>LESAGE</t>
  </si>
  <si>
    <t>JOSEPHINE</t>
  </si>
  <si>
    <t>LHOMME</t>
  </si>
  <si>
    <t>LHOSTE</t>
  </si>
  <si>
    <t>AMELIA</t>
  </si>
  <si>
    <t>CHARLY</t>
  </si>
  <si>
    <t>LOULERGUE</t>
  </si>
  <si>
    <t>LUBIN</t>
  </si>
  <si>
    <t>LEANA</t>
  </si>
  <si>
    <t>MAHBAZ</t>
  </si>
  <si>
    <t>ENORA</t>
  </si>
  <si>
    <t>MALLET</t>
  </si>
  <si>
    <t>MARAIS</t>
  </si>
  <si>
    <t>MARCEAU</t>
  </si>
  <si>
    <t>MARCHAND</t>
  </si>
  <si>
    <t>LILOU</t>
  </si>
  <si>
    <t>MARTINEZ</t>
  </si>
  <si>
    <t>MASSELIN</t>
  </si>
  <si>
    <t>MASSON</t>
  </si>
  <si>
    <t>MAUPU</t>
  </si>
  <si>
    <t>MENAGE</t>
  </si>
  <si>
    <t>MENON</t>
  </si>
  <si>
    <t>MERCIER</t>
  </si>
  <si>
    <t>MERLIN</t>
  </si>
  <si>
    <t>MEUNIER</t>
  </si>
  <si>
    <t>MEYER</t>
  </si>
  <si>
    <t>CLARISSE</t>
  </si>
  <si>
    <t>MILLET</t>
  </si>
  <si>
    <t>BERENICE</t>
  </si>
  <si>
    <t>CHARLIE</t>
  </si>
  <si>
    <t>MOREAU</t>
  </si>
  <si>
    <t>MOREL</t>
  </si>
  <si>
    <t>FLAVIE</t>
  </si>
  <si>
    <t>MORVAN</t>
  </si>
  <si>
    <t>NAEL</t>
  </si>
  <si>
    <t>NALEPA</t>
  </si>
  <si>
    <t>NAU</t>
  </si>
  <si>
    <t>NAUDIN</t>
  </si>
  <si>
    <t>MALIK</t>
  </si>
  <si>
    <t>NJEL</t>
  </si>
  <si>
    <t>NOEL</t>
  </si>
  <si>
    <t>MARYLOU</t>
  </si>
  <si>
    <t>ALICIA</t>
  </si>
  <si>
    <t>PAJON</t>
  </si>
  <si>
    <t>MARIA</t>
  </si>
  <si>
    <t>LOIS</t>
  </si>
  <si>
    <t>PASNON</t>
  </si>
  <si>
    <t>PERCHERON</t>
  </si>
  <si>
    <t>PERDEREAU</t>
  </si>
  <si>
    <t>PEREIRA</t>
  </si>
  <si>
    <t>PERETTI</t>
  </si>
  <si>
    <t>PERROT</t>
  </si>
  <si>
    <t>PETIT</t>
  </si>
  <si>
    <t>PICARD</t>
  </si>
  <si>
    <t>PICHARD</t>
  </si>
  <si>
    <t>POIRIER</t>
  </si>
  <si>
    <t>POITOU</t>
  </si>
  <si>
    <t>POMMIER</t>
  </si>
  <si>
    <t>POUJADE</t>
  </si>
  <si>
    <t>PREVOST</t>
  </si>
  <si>
    <t>PRUDHOMME</t>
  </si>
  <si>
    <t>PUET</t>
  </si>
  <si>
    <t>RAMILLON</t>
  </si>
  <si>
    <t>RAVET</t>
  </si>
  <si>
    <t>REGNAULT</t>
  </si>
  <si>
    <t>RENARD</t>
  </si>
  <si>
    <t>RENAULT</t>
  </si>
  <si>
    <t>RENAUX</t>
  </si>
  <si>
    <t>RIALLANT</t>
  </si>
  <si>
    <t>RIBEIRO</t>
  </si>
  <si>
    <t>RIVIERE</t>
  </si>
  <si>
    <t>THAIS</t>
  </si>
  <si>
    <t>RODRIGUES</t>
  </si>
  <si>
    <t>ROSSIGNOL</t>
  </si>
  <si>
    <t>ROUDAUT</t>
  </si>
  <si>
    <t>ROUSSEAU</t>
  </si>
  <si>
    <t>ROUSSEL</t>
  </si>
  <si>
    <t>RUIZ</t>
  </si>
  <si>
    <t>SALADIN</t>
  </si>
  <si>
    <t>SARRAZIN</t>
  </si>
  <si>
    <t>FLEUR</t>
  </si>
  <si>
    <t>SEIGNEURY</t>
  </si>
  <si>
    <t>SENECHAL</t>
  </si>
  <si>
    <t>ELIOTT</t>
  </si>
  <si>
    <t>SERRANO</t>
  </si>
  <si>
    <t>SIMONNEAU</t>
  </si>
  <si>
    <t>MILA</t>
  </si>
  <si>
    <t>TAHON</t>
  </si>
  <si>
    <t>TEI</t>
  </si>
  <si>
    <t>TEIXEIRA</t>
  </si>
  <si>
    <t>TERNISIEN</t>
  </si>
  <si>
    <t>TESSIER</t>
  </si>
  <si>
    <t>THEVENOT</t>
  </si>
  <si>
    <t>TOURNOIS</t>
  </si>
  <si>
    <t>TRAORE</t>
  </si>
  <si>
    <t>AMIR</t>
  </si>
  <si>
    <t>TREMEAU</t>
  </si>
  <si>
    <t>TROTIN</t>
  </si>
  <si>
    <t>TUAL</t>
  </si>
  <si>
    <t>TUPINIER</t>
  </si>
  <si>
    <t>TURGOT</t>
  </si>
  <si>
    <t>TURPIN</t>
  </si>
  <si>
    <t>VIOLETTE</t>
  </si>
  <si>
    <t>VALLOT</t>
  </si>
  <si>
    <t>KARIMA</t>
  </si>
  <si>
    <t>VASSEUR</t>
  </si>
  <si>
    <t>LENNY</t>
  </si>
  <si>
    <t>VERRET</t>
  </si>
  <si>
    <t>VIDAL</t>
  </si>
  <si>
    <t>VIEIRA</t>
  </si>
  <si>
    <t>CONSTANCE</t>
  </si>
  <si>
    <t>VILLETTE</t>
  </si>
  <si>
    <t>PAIN</t>
  </si>
  <si>
    <t>PASQUIER</t>
  </si>
  <si>
    <t>RICARD</t>
  </si>
  <si>
    <t>NINA</t>
  </si>
  <si>
    <t>VICTORIA</t>
  </si>
  <si>
    <t>STANISLAS</t>
  </si>
  <si>
    <t>CLEA</t>
  </si>
  <si>
    <t>VALOT</t>
  </si>
  <si>
    <t>NOUVELLON</t>
  </si>
  <si>
    <t>MELINE</t>
  </si>
  <si>
    <t>VANNIER</t>
  </si>
  <si>
    <t>ANGELE</t>
  </si>
  <si>
    <t>ADELIE</t>
  </si>
  <si>
    <t>ULYSSE</t>
  </si>
  <si>
    <t>MAE</t>
  </si>
  <si>
    <t>NOE</t>
  </si>
  <si>
    <t>JOLAN</t>
  </si>
  <si>
    <t>MARIUS</t>
  </si>
  <si>
    <t>ILYES</t>
  </si>
  <si>
    <t>RUDY</t>
  </si>
  <si>
    <t>LILY</t>
  </si>
  <si>
    <t>ETHAN</t>
  </si>
  <si>
    <t>PROUPIN</t>
  </si>
  <si>
    <t>WESLEY</t>
  </si>
  <si>
    <t>LOU-ANN</t>
  </si>
  <si>
    <t>DE FONTENAY</t>
  </si>
  <si>
    <t>MALOE</t>
  </si>
  <si>
    <t>GIOVANNI</t>
  </si>
  <si>
    <t>GAONACH</t>
  </si>
  <si>
    <t>LALY</t>
  </si>
  <si>
    <t>PAUGOIS</t>
  </si>
  <si>
    <t>GUSTAVE</t>
  </si>
  <si>
    <t>RAYAN</t>
  </si>
  <si>
    <t>DUVIGNEAU</t>
  </si>
  <si>
    <t>MOUHNI</t>
  </si>
  <si>
    <t>RAMBAUD</t>
  </si>
  <si>
    <t>ELIAS</t>
  </si>
  <si>
    <t>MONIER</t>
  </si>
  <si>
    <t>CONNOLLY</t>
  </si>
  <si>
    <t>PITAULT</t>
  </si>
  <si>
    <t>LINA</t>
  </si>
  <si>
    <t>LYA</t>
  </si>
  <si>
    <t>BELLA</t>
  </si>
  <si>
    <t>YOUNES</t>
  </si>
  <si>
    <t>NORAH</t>
  </si>
  <si>
    <t>EMY</t>
  </si>
  <si>
    <t>MATEO</t>
  </si>
  <si>
    <t>LACROIX</t>
  </si>
  <si>
    <t>BERTHON</t>
  </si>
  <si>
    <t>PHILIPPON</t>
  </si>
  <si>
    <t>GUEDE</t>
  </si>
  <si>
    <t>MONTAGNE</t>
  </si>
  <si>
    <t>EL GHAZI</t>
  </si>
  <si>
    <t>HUON</t>
  </si>
  <si>
    <t>YASMINE</t>
  </si>
  <si>
    <t>KYLIAN</t>
  </si>
  <si>
    <t>FALGOUX</t>
  </si>
  <si>
    <t>HAUVESPRE</t>
  </si>
  <si>
    <t>TRANSON</t>
  </si>
  <si>
    <t>ROXANE</t>
  </si>
  <si>
    <t>HONORINE</t>
  </si>
  <si>
    <t>LEON</t>
  </si>
  <si>
    <t>RUBEN</t>
  </si>
  <si>
    <t>NOHAN</t>
  </si>
  <si>
    <t>NOLAN</t>
  </si>
  <si>
    <t>BASILE</t>
  </si>
  <si>
    <t>DELAUNAY</t>
  </si>
  <si>
    <t>LOUKA</t>
  </si>
  <si>
    <t>IRIS</t>
  </si>
  <si>
    <t>PAYET</t>
  </si>
  <si>
    <t>AGLAE</t>
  </si>
  <si>
    <t>MATISSE</t>
  </si>
  <si>
    <t>ANNAELLE</t>
  </si>
  <si>
    <t>PENEAU</t>
  </si>
  <si>
    <t>MORICE</t>
  </si>
  <si>
    <t>NAILA</t>
  </si>
  <si>
    <t>GABARD</t>
  </si>
  <si>
    <t>ENOLA</t>
  </si>
  <si>
    <t>LUNA</t>
  </si>
  <si>
    <t>ARNAULT</t>
  </si>
  <si>
    <t>PERCHER</t>
  </si>
  <si>
    <t>ADRIAN</t>
  </si>
  <si>
    <t>FLORENTIN</t>
  </si>
  <si>
    <t>MORDELET</t>
  </si>
  <si>
    <t>LE GOFF</t>
  </si>
  <si>
    <t>GUILBAUD</t>
  </si>
  <si>
    <t>AMINA</t>
  </si>
  <si>
    <t>ANGELA</t>
  </si>
  <si>
    <t>EGLANTINE</t>
  </si>
  <si>
    <t>BRUNEL</t>
  </si>
  <si>
    <t>TEYSSIER</t>
  </si>
  <si>
    <t>JOACHIM</t>
  </si>
  <si>
    <t>LUCY</t>
  </si>
  <si>
    <t>ATH</t>
  </si>
  <si>
    <t>EPR</t>
  </si>
  <si>
    <t>ENG</t>
  </si>
  <si>
    <t>EQU</t>
  </si>
  <si>
    <t>INT</t>
  </si>
  <si>
    <t>RES</t>
  </si>
  <si>
    <t>Num licence.  Non obligatoire mais essentiel si licencié</t>
  </si>
  <si>
    <t>Prénom</t>
  </si>
  <si>
    <t>Nationalité (3 caractères)</t>
  </si>
  <si>
    <t>Catégorie athlète (2 car. SE, BE, .. Ou 3 car M45, F50, ..</t>
  </si>
  <si>
    <t>Date de Naissance (complète ou année naissance seule)</t>
  </si>
  <si>
    <t>Sexe athlète (M ou F)</t>
  </si>
  <si>
    <t>Accepte de voir son identité sur le web (O ou N). Si vide = O (oui)</t>
  </si>
  <si>
    <t>Code Epreuve FFA</t>
  </si>
  <si>
    <t>Libellé complémentaire épreuve (ne pas remplir si code appel piste)</t>
  </si>
  <si>
    <t>Ordre dans le relais</t>
  </si>
  <si>
    <t>Code FFA sous épreuve (ex epv multiples, combinées, Ekiden (003)</t>
  </si>
  <si>
    <t>Libellé complémentaire sous épreuve</t>
  </si>
  <si>
    <t>Ordre d'édition de la sous-épreuve dans l'interface</t>
  </si>
  <si>
    <t>Distance (en mètres, pas de séparateur), obligatoire si running</t>
  </si>
  <si>
    <t>Durée (ex 240000 pour 24h, 003000 pour 30'), obligatoire si course en durée</t>
  </si>
  <si>
    <t>Nom de l'Equipe</t>
  </si>
  <si>
    <t>Lettre de l'Equipe (interclub)</t>
  </si>
  <si>
    <t>Nom InterClub</t>
  </si>
  <si>
    <t>Sexe InterClub (M, F, X)</t>
  </si>
  <si>
    <t>Catégorie InterClub (2 caract. maxi)</t>
  </si>
  <si>
    <t>Ordre athlète pour engagement Interclub</t>
  </si>
  <si>
    <t>Numéro de dossard</t>
  </si>
  <si>
    <t>Catégorie de l'équipe</t>
  </si>
  <si>
    <t>Sexe de l'équipe</t>
  </si>
  <si>
    <t>Code FFA de l'équipe</t>
  </si>
  <si>
    <t>Perf engagement de l'équipe</t>
  </si>
  <si>
    <t>numéro d'équipe</t>
  </si>
  <si>
    <t>Challenge (ex UNSS, ENTR, UFOLEP, et…)</t>
  </si>
  <si>
    <t>Exclure l'équipe du classement par équipe (O ou N), si vide N par défaut</t>
  </si>
  <si>
    <t>Code critérium (division en interclub) lié à l'équipe</t>
  </si>
  <si>
    <t>Catégorie de l'épreuve (si vide TC par défaut)</t>
  </si>
  <si>
    <t>Sexe de l'épreuve (si vide X par défaut)</t>
  </si>
  <si>
    <t>Ordre d'édition de l'épreuve dans l'interface</t>
  </si>
  <si>
    <t>Type cross</t>
  </si>
  <si>
    <t>Commentaire épreuve</t>
  </si>
  <si>
    <t>Heure de l'épreuve (chiffre uniquement, ex 9h20 -&gt; 0920</t>
  </si>
  <si>
    <t>Jour de l'Epreuve (1, 2, etc.). Si vide = 1</t>
  </si>
  <si>
    <t>Perf d'Engagement athlète</t>
  </si>
  <si>
    <t>Statut (I ou E) individuel ou Equipe</t>
  </si>
  <si>
    <t>Code critérium (division en interclub) lié à l'athlète</t>
  </si>
  <si>
    <t>Confirmation (O ou N) Si vide -&gt; O par défaut)</t>
  </si>
  <si>
    <t>Hors concours  (O ou N) Si vide -&gt; N par défaut)</t>
  </si>
  <si>
    <t>Cotisation Payée (O ou N), si vide N par défaut</t>
  </si>
  <si>
    <t>Invité(e) O ou N</t>
  </si>
  <si>
    <t>Certificat Medical fourni (O ou N), Si vide -&gt; N par défaut)</t>
  </si>
  <si>
    <t>info Libre (lié à l'athlète)</t>
  </si>
  <si>
    <t>DistanceTour (pour les érpeuves en durée)</t>
  </si>
  <si>
    <t>Distance Depart au PremierTour (epv en durée)</t>
  </si>
  <si>
    <t>Numéro FFA du club de l'athlète</t>
  </si>
  <si>
    <t>libllé du club de l'athlète</t>
  </si>
  <si>
    <t>libllé du club non officiel de l'athlète</t>
  </si>
  <si>
    <t>Type de licence (COMP, LOISR, et…)</t>
  </si>
  <si>
    <t>Tour (7= Finale, 6=1/2 Finale, 5=1/4 de finale, … 2=Série)), 7 si vide</t>
  </si>
  <si>
    <t>Nom du tour (Finale, Concours, Séries, etc..). Si vide libellé e-Logica</t>
  </si>
  <si>
    <t>Numéro du tour 1, 2, …), 1 si vide</t>
  </si>
  <si>
    <t>Numéro du couloir</t>
  </si>
  <si>
    <t>Commentaire</t>
  </si>
  <si>
    <t>Type de Chrono (E, M ou vide)</t>
  </si>
  <si>
    <t>Vent (si sprint, haies, longueur, Triple)</t>
  </si>
  <si>
    <t>Place</t>
  </si>
  <si>
    <t>Perf</t>
  </si>
  <si>
    <t>Qualif</t>
  </si>
  <si>
    <t>Perf officielle</t>
  </si>
  <si>
    <t>Perf réelle</t>
  </si>
  <si>
    <t>Perf Parcours cumulée (temps du baton)</t>
  </si>
  <si>
    <t>Perf Athlète (Temps de l'athlète Ekiden)</t>
  </si>
  <si>
    <t>Nationalite</t>
  </si>
  <si>
    <t>Categorie</t>
  </si>
  <si>
    <t>DateNaissance</t>
  </si>
  <si>
    <t>Sexe</t>
  </si>
  <si>
    <t>RGPD</t>
  </si>
  <si>
    <t>CodeAppel</t>
  </si>
  <si>
    <t>NomEpreuve</t>
  </si>
  <si>
    <t>OrdreRelaiAthlete</t>
  </si>
  <si>
    <t>CodeAppelSousEpreuve</t>
  </si>
  <si>
    <t>NomSousEpreuve</t>
  </si>
  <si>
    <t>OrdreEditionSousEpreuve</t>
  </si>
  <si>
    <t>DistanceEpreuve</t>
  </si>
  <si>
    <t>DureeEpreuve</t>
  </si>
  <si>
    <t>NomEquipe</t>
  </si>
  <si>
    <t>LettreEquipe</t>
  </si>
  <si>
    <t>NomInterClub</t>
  </si>
  <si>
    <t>CodeSexeInterClub</t>
  </si>
  <si>
    <t>CategorieInterClub</t>
  </si>
  <si>
    <t>OrdreAthleteSerieEpreuveInterClub</t>
  </si>
  <si>
    <t>NumDossard</t>
  </si>
  <si>
    <t>CategorieEquipe</t>
  </si>
  <si>
    <t>SexeEquipe</t>
  </si>
  <si>
    <t>STRCODNUMClubEquipe</t>
  </si>
  <si>
    <t>PerfEquipe</t>
  </si>
  <si>
    <t>NumEquipe</t>
  </si>
  <si>
    <t>ChallengeEquipe</t>
  </si>
  <si>
    <t>ExclureClassementEquipe</t>
  </si>
  <si>
    <t>DivisionEquipeIC</t>
  </si>
  <si>
    <t>CategorieEp</t>
  </si>
  <si>
    <t>SexeEpreuve</t>
  </si>
  <si>
    <t>OrdreEditionEpreuve</t>
  </si>
  <si>
    <t>TypeCross</t>
  </si>
  <si>
    <t>CommentaireEpreuve</t>
  </si>
  <si>
    <t>HeureEpreuve</t>
  </si>
  <si>
    <t>JourEpreuve</t>
  </si>
  <si>
    <t>PerfEngagement</t>
  </si>
  <si>
    <t>EquipeIndividuel</t>
  </si>
  <si>
    <t>Division</t>
  </si>
  <si>
    <t>Confirmation</t>
  </si>
  <si>
    <t>HorsConcours</t>
  </si>
  <si>
    <t>CotisationPayee</t>
  </si>
  <si>
    <t>Invite</t>
  </si>
  <si>
    <t>CertificatMedical</t>
  </si>
  <si>
    <t>InformationLibre</t>
  </si>
  <si>
    <t>DistanceTourEpreuve</t>
  </si>
  <si>
    <t>DistanceDepartPremierTourEpreuve</t>
  </si>
  <si>
    <t>STRCODNUMClubAthlete</t>
  </si>
  <si>
    <t>NomClub</t>
  </si>
  <si>
    <t>NomClubNonOfficiel</t>
  </si>
  <si>
    <t>LibelleCourtTypeLicence</t>
  </si>
  <si>
    <t>Tour</t>
  </si>
  <si>
    <t>NomTour</t>
  </si>
  <si>
    <t>NumSerie</t>
  </si>
  <si>
    <t>Couloir</t>
  </si>
  <si>
    <t>Vent</t>
  </si>
  <si>
    <t>PerfOff</t>
  </si>
  <si>
    <t>PerfReelle</t>
  </si>
  <si>
    <t>PerfCumulee</t>
  </si>
  <si>
    <t>PerfAthlete</t>
  </si>
  <si>
    <t>HAZARD</t>
  </si>
  <si>
    <t>ARDOUREL</t>
  </si>
  <si>
    <t>HOSTACHE</t>
  </si>
  <si>
    <t>BALLEREAU-SELESQUE</t>
  </si>
  <si>
    <t>VIENNOT</t>
  </si>
  <si>
    <t>STUBBS</t>
  </si>
  <si>
    <t>MAILLOU</t>
  </si>
  <si>
    <t>PAPEGUAY</t>
  </si>
  <si>
    <t>DROUOT</t>
  </si>
  <si>
    <t>RADLE</t>
  </si>
  <si>
    <t>MARCENY</t>
  </si>
  <si>
    <t>PRADEAU</t>
  </si>
  <si>
    <t>GAURIAT</t>
  </si>
  <si>
    <t>CHERRIER</t>
  </si>
  <si>
    <t>FINET</t>
  </si>
  <si>
    <t>LE BRUN</t>
  </si>
  <si>
    <t>CYFFKA</t>
  </si>
  <si>
    <t>ALVARO</t>
  </si>
  <si>
    <t>BESSEMOULIN</t>
  </si>
  <si>
    <t>BOSSET</t>
  </si>
  <si>
    <t>LAULIN</t>
  </si>
  <si>
    <t>BEGASSAT</t>
  </si>
  <si>
    <t>BOURAI</t>
  </si>
  <si>
    <t>BOURREE</t>
  </si>
  <si>
    <t>SOUMILLAC</t>
  </si>
  <si>
    <t>DEREGNAUCOURT</t>
  </si>
  <si>
    <t>HERFRAY</t>
  </si>
  <si>
    <t>CAZIN</t>
  </si>
  <si>
    <t>CRETON</t>
  </si>
  <si>
    <t>RUEFF</t>
  </si>
  <si>
    <t>DELAS</t>
  </si>
  <si>
    <t>MENDONCA</t>
  </si>
  <si>
    <t>TEO</t>
  </si>
  <si>
    <t>FATOUMATA</t>
  </si>
  <si>
    <t>IBTISSEM</t>
  </si>
  <si>
    <t>JANIS</t>
  </si>
  <si>
    <t>LILAS</t>
  </si>
  <si>
    <t>MIA</t>
  </si>
  <si>
    <t>CELIANE</t>
  </si>
  <si>
    <t>SIBYLLE</t>
  </si>
  <si>
    <t>Num licence</t>
  </si>
  <si>
    <t>Date de la participation</t>
  </si>
  <si>
    <t>Présent (O ou N, si vide N par défaut)</t>
  </si>
  <si>
    <t>Fonction (parmi la liste, non modifiable )</t>
  </si>
  <si>
    <t>Sous fonction complémentaire</t>
  </si>
  <si>
    <t>Numéro FFA du club</t>
  </si>
  <si>
    <t>Ligue (code sur 3 lettres)</t>
  </si>
  <si>
    <t>Fait parti des jeunes juges (O ou N, vide N par défaut</t>
  </si>
  <si>
    <t>Code de la qualification</t>
  </si>
  <si>
    <t>Nom de l'Interclub</t>
  </si>
  <si>
    <t>DateJury</t>
  </si>
  <si>
    <t>Presence</t>
  </si>
  <si>
    <t>SousDomaine</t>
  </si>
  <si>
    <t>STRCODNUMClub</t>
  </si>
  <si>
    <t>STRNOMABRLigue</t>
  </si>
  <si>
    <t>JeuneJury</t>
  </si>
  <si>
    <t>EMMY</t>
  </si>
  <si>
    <t>MAYA</t>
  </si>
  <si>
    <t>SARA</t>
  </si>
  <si>
    <t>NINON</t>
  </si>
  <si>
    <t>ISAURE</t>
  </si>
  <si>
    <t>BEDUNEAU</t>
  </si>
  <si>
    <t>YOUENN</t>
  </si>
  <si>
    <t>NINO</t>
  </si>
  <si>
    <t>THIMEO</t>
  </si>
  <si>
    <t>ANA</t>
  </si>
  <si>
    <t>LANA</t>
  </si>
  <si>
    <t>MILAN</t>
  </si>
  <si>
    <t>EDEN</t>
  </si>
  <si>
    <t>HELOISE</t>
  </si>
  <si>
    <t>DIARD</t>
  </si>
  <si>
    <t>PELE</t>
  </si>
  <si>
    <t>ANDREA</t>
  </si>
  <si>
    <t>EVEN</t>
  </si>
  <si>
    <t>MOINARD</t>
  </si>
  <si>
    <t>Comité :</t>
  </si>
  <si>
    <t>Comité 18</t>
  </si>
  <si>
    <t>Comité 28</t>
  </si>
  <si>
    <t>Comité 37</t>
  </si>
  <si>
    <t>Comité 41</t>
  </si>
  <si>
    <t>Comité 45</t>
  </si>
  <si>
    <t>Lettre :</t>
  </si>
  <si>
    <t>50 m</t>
  </si>
  <si>
    <t>U14</t>
  </si>
  <si>
    <t>50 m haies</t>
  </si>
  <si>
    <t>1000 m</t>
  </si>
  <si>
    <t>Relais 4 x 60 m</t>
  </si>
  <si>
    <t>U16</t>
  </si>
  <si>
    <t>80 m</t>
  </si>
  <si>
    <t>120 m</t>
  </si>
  <si>
    <t>2000 m marche</t>
  </si>
  <si>
    <t>2000 m</t>
  </si>
  <si>
    <t>100 m haies</t>
  </si>
  <si>
    <t>200 m haies</t>
  </si>
  <si>
    <t>3000 m Marche</t>
  </si>
  <si>
    <t>80 m haies</t>
  </si>
  <si>
    <t>ANATOLE</t>
  </si>
  <si>
    <t>ASSIA</t>
  </si>
  <si>
    <t>ARAB</t>
  </si>
  <si>
    <t>SASHA</t>
  </si>
  <si>
    <t>PAULIN</t>
  </si>
  <si>
    <t>LEANDRE</t>
  </si>
  <si>
    <t>ILYAS</t>
  </si>
  <si>
    <t>MAUDE</t>
  </si>
  <si>
    <t>ANAE</t>
  </si>
  <si>
    <t>LEZE</t>
  </si>
  <si>
    <t>TINAEL</t>
  </si>
  <si>
    <t>JESSY</t>
  </si>
  <si>
    <t>ALEXY</t>
  </si>
  <si>
    <t>SALMA</t>
  </si>
  <si>
    <t>ELYNA</t>
  </si>
  <si>
    <t>ARWEN</t>
  </si>
  <si>
    <t>NELIA</t>
  </si>
  <si>
    <t>KAWTAR</t>
  </si>
  <si>
    <t>YASSER</t>
  </si>
  <si>
    <t>BE</t>
  </si>
  <si>
    <t>MI</t>
  </si>
  <si>
    <t>BOUSQUET JAY</t>
  </si>
  <si>
    <t>MYA</t>
  </si>
  <si>
    <t>EMMIE</t>
  </si>
  <si>
    <t>CELEGATO</t>
  </si>
  <si>
    <t>CHEBILI</t>
  </si>
  <si>
    <t>CELESTE</t>
  </si>
  <si>
    <t>GARBOLINO</t>
  </si>
  <si>
    <t>GIRAUDET</t>
  </si>
  <si>
    <t>JUSTUM</t>
  </si>
  <si>
    <t>KLEDEN</t>
  </si>
  <si>
    <t>PEYROT</t>
  </si>
  <si>
    <t>RENNARD</t>
  </si>
  <si>
    <t>VALETTE</t>
  </si>
  <si>
    <t>ELLIOTT</t>
  </si>
  <si>
    <t>VILAIRE</t>
  </si>
  <si>
    <t>WISS</t>
  </si>
  <si>
    <t>XUEREB-HARSON</t>
  </si>
  <si>
    <t>BLOCH</t>
  </si>
  <si>
    <t>THAYS</t>
  </si>
  <si>
    <t>ABIGAEL</t>
  </si>
  <si>
    <t>ZACHARIE</t>
  </si>
  <si>
    <t>COSSON-BYZERY</t>
  </si>
  <si>
    <t>DUARTE</t>
  </si>
  <si>
    <t>FERNANDES LACHAUD</t>
  </si>
  <si>
    <t>GITON</t>
  </si>
  <si>
    <t>DIOUDONNAT</t>
  </si>
  <si>
    <t>HUPPE</t>
  </si>
  <si>
    <t>MILBACH</t>
  </si>
  <si>
    <t>FAVARD</t>
  </si>
  <si>
    <t>KOHLER</t>
  </si>
  <si>
    <t>LEGER</t>
  </si>
  <si>
    <t>BILBEAU</t>
  </si>
  <si>
    <t>DARRACQ</t>
  </si>
  <si>
    <t>CELIE</t>
  </si>
  <si>
    <t>HARDINE JUGOO</t>
  </si>
  <si>
    <t>KYZIA</t>
  </si>
  <si>
    <t>ELIA</t>
  </si>
  <si>
    <t>MAIRE</t>
  </si>
  <si>
    <t>PIMENTA</t>
  </si>
  <si>
    <t>LEHO</t>
  </si>
  <si>
    <t>MELLOT</t>
  </si>
  <si>
    <t>PRISINZANO</t>
  </si>
  <si>
    <t>GIANNI</t>
  </si>
  <si>
    <t>VEILLAT</t>
  </si>
  <si>
    <t>ANCIAUX BEGUIN</t>
  </si>
  <si>
    <t>MATT</t>
  </si>
  <si>
    <t>ARMBRUSTER</t>
  </si>
  <si>
    <t>KAMILLE</t>
  </si>
  <si>
    <t>GRANIER</t>
  </si>
  <si>
    <t>POUL</t>
  </si>
  <si>
    <t>YAMAEL</t>
  </si>
  <si>
    <t>BROSSERON-LECOURBE</t>
  </si>
  <si>
    <t>NATENAEL</t>
  </si>
  <si>
    <t>ISMAIL MAHAMAT</t>
  </si>
  <si>
    <t>SALEH</t>
  </si>
  <si>
    <t>BOYOT</t>
  </si>
  <si>
    <t>COGNART</t>
  </si>
  <si>
    <t>GATEL HOOGE</t>
  </si>
  <si>
    <t>LAPADU-HARGUES</t>
  </si>
  <si>
    <t>MARSOULAUD</t>
  </si>
  <si>
    <t>MANEO</t>
  </si>
  <si>
    <t>YOUNA</t>
  </si>
  <si>
    <t>ROCQUAIN</t>
  </si>
  <si>
    <t>TOMAS</t>
  </si>
  <si>
    <t>TAUPIN</t>
  </si>
  <si>
    <t>ZAMI</t>
  </si>
  <si>
    <t>ELYA</t>
  </si>
  <si>
    <t>BESLAY</t>
  </si>
  <si>
    <t>BONITEAU</t>
  </si>
  <si>
    <t>CASSANDRE</t>
  </si>
  <si>
    <t>CAILLET-BREILLET</t>
  </si>
  <si>
    <t>LEPINE-COMTE</t>
  </si>
  <si>
    <t>ROUBALAY</t>
  </si>
  <si>
    <t>MYRTILLE</t>
  </si>
  <si>
    <t>TESSA</t>
  </si>
  <si>
    <t>GLON</t>
  </si>
  <si>
    <t>JEFFKA</t>
  </si>
  <si>
    <t>SENOUSSAOUI</t>
  </si>
  <si>
    <t>DELATTRE</t>
  </si>
  <si>
    <t>RAVASSON</t>
  </si>
  <si>
    <t>SAVEY MESBAH</t>
  </si>
  <si>
    <t>INAYA</t>
  </si>
  <si>
    <t>JOANE</t>
  </si>
  <si>
    <t>ABASSI ROUAULT</t>
  </si>
  <si>
    <t>LAOZA</t>
  </si>
  <si>
    <t>BOUGER</t>
  </si>
  <si>
    <t>DEXTREIT</t>
  </si>
  <si>
    <t>DIAKITE</t>
  </si>
  <si>
    <t>GESLAN</t>
  </si>
  <si>
    <t>JEROLON</t>
  </si>
  <si>
    <t>OUACILA</t>
  </si>
  <si>
    <t>AMAYA</t>
  </si>
  <si>
    <t>MAELINE</t>
  </si>
  <si>
    <t>MALIA</t>
  </si>
  <si>
    <t>OUELHADJ</t>
  </si>
  <si>
    <t>POURRIOT</t>
  </si>
  <si>
    <t>ELAIA</t>
  </si>
  <si>
    <t>VERNEUIL</t>
  </si>
  <si>
    <t>ERIN</t>
  </si>
  <si>
    <t>CHERIFI</t>
  </si>
  <si>
    <t>EL KHARROUBI</t>
  </si>
  <si>
    <t>NEYLA</t>
  </si>
  <si>
    <t>FINTI</t>
  </si>
  <si>
    <t>HIBA</t>
  </si>
  <si>
    <t>LARBI DAOUADJI</t>
  </si>
  <si>
    <t>SHERINE</t>
  </si>
  <si>
    <t>LOUVET</t>
  </si>
  <si>
    <t>MANJOUJ</t>
  </si>
  <si>
    <t>RANYA</t>
  </si>
  <si>
    <t>RAHMOUNI</t>
  </si>
  <si>
    <t>KHADIJA</t>
  </si>
  <si>
    <t>BERHAB</t>
  </si>
  <si>
    <t>INSAF</t>
  </si>
  <si>
    <t>AIDAN</t>
  </si>
  <si>
    <t>LIYAH</t>
  </si>
  <si>
    <t>CHERBONNIER</t>
  </si>
  <si>
    <t>FAUSTIN</t>
  </si>
  <si>
    <t>JULLIEN BONESNE</t>
  </si>
  <si>
    <t>KAZI-TANI</t>
  </si>
  <si>
    <t>LE GARGASSON</t>
  </si>
  <si>
    <t>LE JOUT</t>
  </si>
  <si>
    <t>KENZA</t>
  </si>
  <si>
    <t>LILWENN</t>
  </si>
  <si>
    <t>LIMOGE</t>
  </si>
  <si>
    <t>PINGUET</t>
  </si>
  <si>
    <t>SARTOUT</t>
  </si>
  <si>
    <t>BELARDAT</t>
  </si>
  <si>
    <t>MADYSONE</t>
  </si>
  <si>
    <t>ANGE-LINE</t>
  </si>
  <si>
    <t>CHANTRAINE</t>
  </si>
  <si>
    <t>SOPHIA</t>
  </si>
  <si>
    <t>DUMIOT-BORTOLI</t>
  </si>
  <si>
    <t>FLEURIGEON</t>
  </si>
  <si>
    <t>FOSSE</t>
  </si>
  <si>
    <t>GUILLON-TRICOCHE</t>
  </si>
  <si>
    <t>ILLOVIC</t>
  </si>
  <si>
    <t>MALE</t>
  </si>
  <si>
    <t>ROQUEL</t>
  </si>
  <si>
    <t>EVANO</t>
  </si>
  <si>
    <t>SAUTREAU-MOREAU</t>
  </si>
  <si>
    <t>DARREN</t>
  </si>
  <si>
    <t>LE HECHO LADJAL</t>
  </si>
  <si>
    <t>KYO</t>
  </si>
  <si>
    <t>MASTAJ</t>
  </si>
  <si>
    <t>JUNILA</t>
  </si>
  <si>
    <t>PANTAIS</t>
  </si>
  <si>
    <t>OWEN</t>
  </si>
  <si>
    <t>GIMENEZ-TARDIVO</t>
  </si>
  <si>
    <t>JOHANA</t>
  </si>
  <si>
    <t>OPPENCHAIM</t>
  </si>
  <si>
    <t>TRON</t>
  </si>
  <si>
    <t>EZECHIEL</t>
  </si>
  <si>
    <t>CASADEBAIG</t>
  </si>
  <si>
    <t>MONTIER</t>
  </si>
  <si>
    <t>MILO</t>
  </si>
  <si>
    <t>DIERIC</t>
  </si>
  <si>
    <t>FONTENY</t>
  </si>
  <si>
    <t>GENVRIN</t>
  </si>
  <si>
    <t>MECHIAT</t>
  </si>
  <si>
    <t>MICHAULT</t>
  </si>
  <si>
    <t>PROVOT</t>
  </si>
  <si>
    <t>NATHEO</t>
  </si>
  <si>
    <t>SOFIA</t>
  </si>
  <si>
    <t>STUBER</t>
  </si>
  <si>
    <t>TAHRI</t>
  </si>
  <si>
    <t>TEREYGEOL</t>
  </si>
  <si>
    <t>CLEONICE</t>
  </si>
  <si>
    <t>VICINI-BOISSEL</t>
  </si>
  <si>
    <t>SCARLETTE</t>
  </si>
  <si>
    <t>BAMDE</t>
  </si>
  <si>
    <t>ENGUERRAND</t>
  </si>
  <si>
    <t>TIMOTHE</t>
  </si>
  <si>
    <t>DE JAVEL</t>
  </si>
  <si>
    <t>THELIO</t>
  </si>
  <si>
    <t>FAIGNANT</t>
  </si>
  <si>
    <t>GRAVE</t>
  </si>
  <si>
    <t>GUERCHE</t>
  </si>
  <si>
    <t>GUIAUGUE</t>
  </si>
  <si>
    <t>HEDDE</t>
  </si>
  <si>
    <t>HEREAU</t>
  </si>
  <si>
    <t>LIJOUR</t>
  </si>
  <si>
    <t>MOULLET</t>
  </si>
  <si>
    <t>MOURE</t>
  </si>
  <si>
    <t>SZWARCBERG</t>
  </si>
  <si>
    <t>SELMA</t>
  </si>
  <si>
    <t>VERNADET</t>
  </si>
  <si>
    <t>BICHOT-DUPEROUX</t>
  </si>
  <si>
    <t>DANH</t>
  </si>
  <si>
    <t>DEHEM</t>
  </si>
  <si>
    <t>DELERUE</t>
  </si>
  <si>
    <t>EYOBO MAKONGO</t>
  </si>
  <si>
    <t>NAAMAH</t>
  </si>
  <si>
    <t>GAUBUSSEAU</t>
  </si>
  <si>
    <t>LEBLANC CARMIER</t>
  </si>
  <si>
    <t>AENOR</t>
  </si>
  <si>
    <t>MOTTEAU MARTINS</t>
  </si>
  <si>
    <t>OLIVE</t>
  </si>
  <si>
    <t>RATEL</t>
  </si>
  <si>
    <t>TRAN THIEU</t>
  </si>
  <si>
    <t>APPAMON GAUDOUEN</t>
  </si>
  <si>
    <t>AUDEBERT</t>
  </si>
  <si>
    <t>BREGNON</t>
  </si>
  <si>
    <t>DELVILLE</t>
  </si>
  <si>
    <t>IVAN</t>
  </si>
  <si>
    <t>LESAFFRE</t>
  </si>
  <si>
    <t>BIONIER</t>
  </si>
  <si>
    <t>SOLEANNE</t>
  </si>
  <si>
    <t>ZIAN</t>
  </si>
  <si>
    <t>BOURNAND</t>
  </si>
  <si>
    <t>GAUDELLIER</t>
  </si>
  <si>
    <t>LE CAM</t>
  </si>
  <si>
    <t>CHODOROWSKI</t>
  </si>
  <si>
    <t>CHODOROWSKY</t>
  </si>
  <si>
    <t>CELYA</t>
  </si>
  <si>
    <t>GOUZY</t>
  </si>
  <si>
    <t>BOISSAU</t>
  </si>
  <si>
    <t>MAELIA</t>
  </si>
  <si>
    <t>GARCON</t>
  </si>
  <si>
    <t>MADYSON</t>
  </si>
  <si>
    <t>RYLIAS</t>
  </si>
  <si>
    <t>HAMADACHE</t>
  </si>
  <si>
    <t>ZINA</t>
  </si>
  <si>
    <t>LAURIN</t>
  </si>
  <si>
    <t>SOAM</t>
  </si>
  <si>
    <t>TIMOUY</t>
  </si>
  <si>
    <t>CARMO</t>
  </si>
  <si>
    <t>MARLO</t>
  </si>
  <si>
    <t>CHAUPART</t>
  </si>
  <si>
    <t>ROMY</t>
  </si>
  <si>
    <t>LAUNOIS</t>
  </si>
  <si>
    <t>LETHEZER</t>
  </si>
  <si>
    <t>LIAM</t>
  </si>
  <si>
    <t>BEKIEKH</t>
  </si>
  <si>
    <t>ALIYA</t>
  </si>
  <si>
    <t>CALCIAT</t>
  </si>
  <si>
    <t>CLAEYS-YVON</t>
  </si>
  <si>
    <t>ALYSEA</t>
  </si>
  <si>
    <t>DUCHET</t>
  </si>
  <si>
    <t>BOUGUEDBA</t>
  </si>
  <si>
    <t>YOUSSEF</t>
  </si>
  <si>
    <t>BOULANGE</t>
  </si>
  <si>
    <t>CALI</t>
  </si>
  <si>
    <t>BOUSSELY</t>
  </si>
  <si>
    <t>CABRERA</t>
  </si>
  <si>
    <t>CHAMIOT</t>
  </si>
  <si>
    <t>DALIBARD</t>
  </si>
  <si>
    <t>TYAENN</t>
  </si>
  <si>
    <t>FRACHON</t>
  </si>
  <si>
    <t>BABACAR ALEXANDRE</t>
  </si>
  <si>
    <t>LUCAS AMADOU</t>
  </si>
  <si>
    <t>GASSAMA</t>
  </si>
  <si>
    <t>NNAFATOUMATABA</t>
  </si>
  <si>
    <t>LECLEVE</t>
  </si>
  <si>
    <t>LETOURMY CLEMENT</t>
  </si>
  <si>
    <t>LENNA</t>
  </si>
  <si>
    <t>LILIA</t>
  </si>
  <si>
    <t>OUMAR-HACHIM</t>
  </si>
  <si>
    <t>MAISSA</t>
  </si>
  <si>
    <t>PARRALEJO-BRELLE</t>
  </si>
  <si>
    <t>SERRES</t>
  </si>
  <si>
    <t>WEBER BROCARD</t>
  </si>
  <si>
    <t>BOUILLY LEBORRE</t>
  </si>
  <si>
    <t>DEVAUX</t>
  </si>
  <si>
    <t>ALEXANE</t>
  </si>
  <si>
    <t>COTINOT</t>
  </si>
  <si>
    <t>CROSNIER-TEFFE</t>
  </si>
  <si>
    <t>FROMET</t>
  </si>
  <si>
    <t>KELYA</t>
  </si>
  <si>
    <t>MIKA</t>
  </si>
  <si>
    <t>SANCTORUM</t>
  </si>
  <si>
    <t>TANESIE</t>
  </si>
  <si>
    <t>TOUKKANI</t>
  </si>
  <si>
    <t>ARCOURT-POULLAIN</t>
  </si>
  <si>
    <t>OZANE</t>
  </si>
  <si>
    <t>BASSET</t>
  </si>
  <si>
    <t>LOEN</t>
  </si>
  <si>
    <t>BATAILLON</t>
  </si>
  <si>
    <t>BEAUNEE</t>
  </si>
  <si>
    <t>CHAUVELIER</t>
  </si>
  <si>
    <t>CHAZELAS</t>
  </si>
  <si>
    <t>DOUE</t>
  </si>
  <si>
    <t>FAICHAULT</t>
  </si>
  <si>
    <t>FENIOUX</t>
  </si>
  <si>
    <t>GREISCH</t>
  </si>
  <si>
    <t>LJUSIC</t>
  </si>
  <si>
    <t>ELENA</t>
  </si>
  <si>
    <t>MARDON</t>
  </si>
  <si>
    <t>MATHYSSEN</t>
  </si>
  <si>
    <t>KEANN</t>
  </si>
  <si>
    <t>MAUNIE</t>
  </si>
  <si>
    <t>PIAU</t>
  </si>
  <si>
    <t>SAGEOT</t>
  </si>
  <si>
    <t>SIEBIGTEROTH</t>
  </si>
  <si>
    <t>VERNON</t>
  </si>
  <si>
    <t>VOGONDY</t>
  </si>
  <si>
    <t>SEVAN</t>
  </si>
  <si>
    <t>GLOUX</t>
  </si>
  <si>
    <t>ORANE</t>
  </si>
  <si>
    <t>VENEAU</t>
  </si>
  <si>
    <t>VERSCHAFFEL</t>
  </si>
  <si>
    <t>BOISSERANC</t>
  </si>
  <si>
    <t>DESTOUCHES KOECHLER</t>
  </si>
  <si>
    <t>EL HAMRI</t>
  </si>
  <si>
    <t>FOREAU TOUCHET</t>
  </si>
  <si>
    <t>FROUFE</t>
  </si>
  <si>
    <t>GARANGER</t>
  </si>
  <si>
    <t>GODENNE</t>
  </si>
  <si>
    <t>TAEDAN</t>
  </si>
  <si>
    <t>LEINA</t>
  </si>
  <si>
    <t>LIBEAUT</t>
  </si>
  <si>
    <t>MOURA</t>
  </si>
  <si>
    <t>SHELSY</t>
  </si>
  <si>
    <t>PATAILLE</t>
  </si>
  <si>
    <t>PERIVIER LARDOUX</t>
  </si>
  <si>
    <t>PRIGENT</t>
  </si>
  <si>
    <t>ANGEL</t>
  </si>
  <si>
    <t>MANOE</t>
  </si>
  <si>
    <t>ROCA</t>
  </si>
  <si>
    <t>VERGRACHT</t>
  </si>
  <si>
    <t>EL KHADIR</t>
  </si>
  <si>
    <t>BAILLON</t>
  </si>
  <si>
    <t>BROUSSE-BERNARDON</t>
  </si>
  <si>
    <t>COURIOL</t>
  </si>
  <si>
    <t>CUNY</t>
  </si>
  <si>
    <t>DELINE</t>
  </si>
  <si>
    <t>LOUCA</t>
  </si>
  <si>
    <t>FRANCILLON</t>
  </si>
  <si>
    <t>GROULT-JAOUEN</t>
  </si>
  <si>
    <t>GUITTENY</t>
  </si>
  <si>
    <t>MANYO ATOHEN</t>
  </si>
  <si>
    <t>ANIKA</t>
  </si>
  <si>
    <t>MORONVALLE</t>
  </si>
  <si>
    <t>PARRIEL</t>
  </si>
  <si>
    <t>PESCHEUX</t>
  </si>
  <si>
    <t>MELINEE</t>
  </si>
  <si>
    <t>PREDEAU</t>
  </si>
  <si>
    <t>SAVANNAH</t>
  </si>
  <si>
    <t>VICTOURON</t>
  </si>
  <si>
    <t>WAKOSA</t>
  </si>
  <si>
    <t>MANEL</t>
  </si>
  <si>
    <t>BONNET QUINOT</t>
  </si>
  <si>
    <t>BOUMLIK</t>
  </si>
  <si>
    <t>OMAYMA</t>
  </si>
  <si>
    <t>CUVIER</t>
  </si>
  <si>
    <t>DUFETELLE</t>
  </si>
  <si>
    <t>GRAZZI</t>
  </si>
  <si>
    <t>HELAL</t>
  </si>
  <si>
    <t>LABRUNE</t>
  </si>
  <si>
    <t>LEMAUR-HERVET</t>
  </si>
  <si>
    <t>LUPART</t>
  </si>
  <si>
    <t>PAGES</t>
  </si>
  <si>
    <t>PELLOIS</t>
  </si>
  <si>
    <t>ROUSSET</t>
  </si>
  <si>
    <t>SAROU-KANIAN</t>
  </si>
  <si>
    <t>SOUSA</t>
  </si>
  <si>
    <t>TERLAIN</t>
  </si>
  <si>
    <t>CORNEFERT</t>
  </si>
  <si>
    <t>GULOGLU</t>
  </si>
  <si>
    <t>HAFSA</t>
  </si>
  <si>
    <t>PABLO</t>
  </si>
  <si>
    <t>AUGUSTYNOWICZ</t>
  </si>
  <si>
    <t>PECKRE</t>
  </si>
  <si>
    <t>CLERET</t>
  </si>
  <si>
    <t>JOVAN</t>
  </si>
  <si>
    <t>GIACOMANTI-HALLIER</t>
  </si>
  <si>
    <t>TINA</t>
  </si>
  <si>
    <t>OLZEWSKI</t>
  </si>
  <si>
    <t>POULMAIRE</t>
  </si>
  <si>
    <t>BELLUTEAU</t>
  </si>
  <si>
    <t>DEHAFFREINGUE</t>
  </si>
  <si>
    <t>TELIA</t>
  </si>
  <si>
    <t>DUCORPS</t>
  </si>
  <si>
    <t>LIM</t>
  </si>
  <si>
    <t>ELON</t>
  </si>
  <si>
    <t>SACKEY GERAN</t>
  </si>
  <si>
    <t>ISAAC</t>
  </si>
  <si>
    <t>SOCHALA</t>
  </si>
  <si>
    <t>BIRAUD</t>
  </si>
  <si>
    <t>BREQUEVILLE</t>
  </si>
  <si>
    <t>BURNICHON</t>
  </si>
  <si>
    <t>DE CHARNACE</t>
  </si>
  <si>
    <t>MAYALENE</t>
  </si>
  <si>
    <t>DELEPINE</t>
  </si>
  <si>
    <t>GANGNERON</t>
  </si>
  <si>
    <t>OMAR</t>
  </si>
  <si>
    <t>KOM</t>
  </si>
  <si>
    <t>JOSUE</t>
  </si>
  <si>
    <t>RANDRIANAIVO</t>
  </si>
  <si>
    <t>HERIZO</t>
  </si>
  <si>
    <t>SEREN</t>
  </si>
  <si>
    <t>SY</t>
  </si>
  <si>
    <t>VARANDA COSTA</t>
  </si>
  <si>
    <t>BENALI</t>
  </si>
  <si>
    <t>FLAMENT</t>
  </si>
  <si>
    <t>KESSY</t>
  </si>
  <si>
    <t>ANCEAU</t>
  </si>
  <si>
    <t>LIANA</t>
  </si>
  <si>
    <t>DINO</t>
  </si>
  <si>
    <t>ALOYS</t>
  </si>
  <si>
    <t>MICKAIL</t>
  </si>
  <si>
    <t>DUTIER</t>
  </si>
  <si>
    <t>MATZ</t>
  </si>
  <si>
    <t>SHANNON</t>
  </si>
  <si>
    <t>RIGAUX</t>
  </si>
  <si>
    <t>SAGOU</t>
  </si>
  <si>
    <t>BEZROUKAVNIKOF</t>
  </si>
  <si>
    <t>CIRENCIEN</t>
  </si>
  <si>
    <t>DESARD</t>
  </si>
  <si>
    <t>KERDREUX</t>
  </si>
  <si>
    <t>LACOTTE</t>
  </si>
  <si>
    <t>MONTAGNIER</t>
  </si>
  <si>
    <t>NAGERA</t>
  </si>
  <si>
    <t>MELOUANE</t>
  </si>
  <si>
    <t>NOELY</t>
  </si>
  <si>
    <t>GAUCHEROT</t>
  </si>
  <si>
    <t>RIVAIN</t>
  </si>
  <si>
    <t>TREBOSC</t>
  </si>
  <si>
    <t>DESMOULINS</t>
  </si>
  <si>
    <t>LINARD</t>
  </si>
  <si>
    <t>MAINGAUD</t>
  </si>
  <si>
    <t>PRUNES-URUEN</t>
  </si>
  <si>
    <t>SIMO</t>
  </si>
  <si>
    <t>ANTUNES-VALLET</t>
  </si>
  <si>
    <t>DEVAILLY</t>
  </si>
  <si>
    <t>SAMSON</t>
  </si>
  <si>
    <t>MAQUET</t>
  </si>
  <si>
    <t>RANTY</t>
  </si>
  <si>
    <t>OCTAVE</t>
  </si>
  <si>
    <t>BIAOU</t>
  </si>
  <si>
    <t>MAELYS SARA</t>
  </si>
  <si>
    <t>CARTON</t>
  </si>
  <si>
    <t>GOUILLON DEROUET</t>
  </si>
  <si>
    <t>HERAUDET</t>
  </si>
  <si>
    <t>PORTE</t>
  </si>
  <si>
    <t>BELLOT-HENOCQ</t>
  </si>
  <si>
    <t>CORTO</t>
  </si>
  <si>
    <t>DUBOST</t>
  </si>
  <si>
    <t>DIVINE</t>
  </si>
  <si>
    <t>GOITA</t>
  </si>
  <si>
    <t>MOUSSA</t>
  </si>
  <si>
    <t>HAVANA</t>
  </si>
  <si>
    <t>MOLLERON</t>
  </si>
  <si>
    <t>MAYLIE</t>
  </si>
  <si>
    <t>MANELLE</t>
  </si>
  <si>
    <t>FOLTIER</t>
  </si>
  <si>
    <t>FOURNIER-CHAPIN</t>
  </si>
  <si>
    <t>MARITORENA</t>
  </si>
  <si>
    <t>BELIMAM</t>
  </si>
  <si>
    <t>WISSEL</t>
  </si>
  <si>
    <t>BOURDIN</t>
  </si>
  <si>
    <t>ALIXE</t>
  </si>
  <si>
    <t>ALBAYRAK</t>
  </si>
  <si>
    <t>ENIS</t>
  </si>
  <si>
    <t>CORNUAU</t>
  </si>
  <si>
    <t>LIZIER</t>
  </si>
  <si>
    <t>MARTINET</t>
  </si>
  <si>
    <t>PERDRIAUD-GUIDAS</t>
  </si>
  <si>
    <t>RANNOU</t>
  </si>
  <si>
    <t>NAELIZ</t>
  </si>
  <si>
    <t>RIMBAULT</t>
  </si>
  <si>
    <t>TLIJANI</t>
  </si>
  <si>
    <t>VAVASSEUR</t>
  </si>
  <si>
    <t>DJIKINE</t>
  </si>
  <si>
    <t>MADY</t>
  </si>
  <si>
    <t>PITOIS</t>
  </si>
  <si>
    <t>BOUDIER</t>
  </si>
  <si>
    <t>LEVEXIER</t>
  </si>
  <si>
    <t>THEA</t>
  </si>
  <si>
    <t>SONTAG</t>
  </si>
  <si>
    <t>LILA</t>
  </si>
  <si>
    <t>ZORZETTO</t>
  </si>
  <si>
    <t>DASYLVA</t>
  </si>
  <si>
    <t>REESE</t>
  </si>
  <si>
    <t>SALIOU</t>
  </si>
  <si>
    <t>HUARD</t>
  </si>
  <si>
    <t>CALY</t>
  </si>
  <si>
    <t>OUHAMMI</t>
  </si>
  <si>
    <t>SPADONI</t>
  </si>
  <si>
    <t>CHARAFI</t>
  </si>
  <si>
    <t>ANAS</t>
  </si>
  <si>
    <t>YAELLE</t>
  </si>
  <si>
    <t>COURTAUD</t>
  </si>
  <si>
    <t>GERBEAUD</t>
  </si>
  <si>
    <t>HEMERY</t>
  </si>
  <si>
    <t>IDELMOUDEN</t>
  </si>
  <si>
    <t>BALDUS</t>
  </si>
  <si>
    <t>AINA</t>
  </si>
  <si>
    <t>BERNACHOT</t>
  </si>
  <si>
    <t>VANDAMME-CERNOTA</t>
  </si>
  <si>
    <t>PLISSON</t>
  </si>
  <si>
    <t>MIROUX</t>
  </si>
  <si>
    <t>VIERFOND</t>
  </si>
  <si>
    <t>CHARLELIE</t>
  </si>
  <si>
    <t>ELISSALDE</t>
  </si>
  <si>
    <t>CLELIA</t>
  </si>
  <si>
    <t>RIOU SAMSON</t>
  </si>
  <si>
    <t>ARSAC-ROUX</t>
  </si>
  <si>
    <t>VELENTINE</t>
  </si>
  <si>
    <t>RAPHAELLE</t>
  </si>
  <si>
    <t>CHAMBARD</t>
  </si>
  <si>
    <t>DE LA VILLARMOIS</t>
  </si>
  <si>
    <t>FIORE</t>
  </si>
  <si>
    <t>FLU</t>
  </si>
  <si>
    <t>GIGOU</t>
  </si>
  <si>
    <t>PILLAUDIN</t>
  </si>
  <si>
    <t>POULAIN</t>
  </si>
  <si>
    <t>RICHOMME</t>
  </si>
  <si>
    <t>SERY</t>
  </si>
  <si>
    <t>BAIT</t>
  </si>
  <si>
    <t>EL MOUMNY</t>
  </si>
  <si>
    <t>EL OUALI</t>
  </si>
  <si>
    <t>HANIA</t>
  </si>
  <si>
    <t>FARGE</t>
  </si>
  <si>
    <t>FRUCHON</t>
  </si>
  <si>
    <t>KENDRA</t>
  </si>
  <si>
    <t>TESS</t>
  </si>
  <si>
    <t>IVANES</t>
  </si>
  <si>
    <t>KERLAU</t>
  </si>
  <si>
    <t>LE GLORION</t>
  </si>
  <si>
    <t>LOMBA</t>
  </si>
  <si>
    <t>ORGEVAL</t>
  </si>
  <si>
    <t>PORTES-GAGNOL</t>
  </si>
  <si>
    <t>ERNEST</t>
  </si>
  <si>
    <t>RITTER</t>
  </si>
  <si>
    <t>ALLEAU</t>
  </si>
  <si>
    <t>HELIAS</t>
  </si>
  <si>
    <t>AEDAN</t>
  </si>
  <si>
    <t>HERPE</t>
  </si>
  <si>
    <t>LASNE</t>
  </si>
  <si>
    <t>LE FOL</t>
  </si>
  <si>
    <t>MARTINEN</t>
  </si>
  <si>
    <t>GUILHEM</t>
  </si>
  <si>
    <t>STEGMEIER LEBEAU</t>
  </si>
  <si>
    <t>BESSY</t>
  </si>
  <si>
    <t>CARRILLAT</t>
  </si>
  <si>
    <t>COSSU</t>
  </si>
  <si>
    <t>JOAN</t>
  </si>
  <si>
    <t>CROCQ</t>
  </si>
  <si>
    <t>JEANTET</t>
  </si>
  <si>
    <t>ALOISE</t>
  </si>
  <si>
    <t>MERIAS</t>
  </si>
  <si>
    <t>PIEDIMONTE</t>
  </si>
  <si>
    <t>COUPEAU</t>
  </si>
  <si>
    <t>ROY-MARCHAIS</t>
  </si>
  <si>
    <t>ABYGAELLE</t>
  </si>
  <si>
    <t>AIROLA</t>
  </si>
  <si>
    <t>BIZET</t>
  </si>
  <si>
    <t>CORTINA</t>
  </si>
  <si>
    <t>ALISSA</t>
  </si>
  <si>
    <t>LONIS</t>
  </si>
  <si>
    <t>AYMANE</t>
  </si>
  <si>
    <t>OLIVEIRA</t>
  </si>
  <si>
    <t>DE MENEZES E CASTRO LOUWERSE</t>
  </si>
  <si>
    <t>HONORE</t>
  </si>
  <si>
    <t>EL MARDI</t>
  </si>
  <si>
    <t>HERMOUET</t>
  </si>
  <si>
    <t>KOZLOWSKI</t>
  </si>
  <si>
    <t>LABLEE</t>
  </si>
  <si>
    <t>SORIAT-URVOY</t>
  </si>
  <si>
    <t>PINHEIRO</t>
  </si>
  <si>
    <t>CHOBLET</t>
  </si>
  <si>
    <t>ALWENA</t>
  </si>
  <si>
    <t>DIMARTINO</t>
  </si>
  <si>
    <t>GRAND</t>
  </si>
  <si>
    <t>TANISSIA</t>
  </si>
  <si>
    <t>LEWANDOWSKI</t>
  </si>
  <si>
    <t>ELANA</t>
  </si>
  <si>
    <t>POTELOUIN-NIMOD</t>
  </si>
  <si>
    <t>SOEN</t>
  </si>
  <si>
    <t>EULALIE</t>
  </si>
  <si>
    <t>BOUTTIER GAUTIER</t>
  </si>
  <si>
    <t>HOURQUEBIE</t>
  </si>
  <si>
    <t>MOUREAU</t>
  </si>
  <si>
    <t>RIBIERE</t>
  </si>
  <si>
    <t>SMANIOTTO</t>
  </si>
  <si>
    <t>ZELIA</t>
  </si>
  <si>
    <t>BOITEL CAUWET</t>
  </si>
  <si>
    <t>GAIA</t>
  </si>
  <si>
    <t>BREDON-SOULIS</t>
  </si>
  <si>
    <t>FORGEARD</t>
  </si>
  <si>
    <t>EMILIA</t>
  </si>
  <si>
    <t>MERYL</t>
  </si>
  <si>
    <t>MONCLUS</t>
  </si>
  <si>
    <t>NAMPHENGKHAM</t>
  </si>
  <si>
    <t>HAVIN</t>
  </si>
  <si>
    <t>SAVORNIN</t>
  </si>
  <si>
    <t>BRUNEAUX</t>
  </si>
  <si>
    <t>ALYSON</t>
  </si>
  <si>
    <t>CARVALHO</t>
  </si>
  <si>
    <t>COYAU</t>
  </si>
  <si>
    <t>MASLARD</t>
  </si>
  <si>
    <t>DAISY</t>
  </si>
  <si>
    <t>LUCILLE</t>
  </si>
  <si>
    <t>AHOUARI</t>
  </si>
  <si>
    <t>AZZOUZI GOUET</t>
  </si>
  <si>
    <t>BERGINA DELISSENNE</t>
  </si>
  <si>
    <t>IMRANE</t>
  </si>
  <si>
    <t>COLLART</t>
  </si>
  <si>
    <t>DO</t>
  </si>
  <si>
    <t>GELAS</t>
  </si>
  <si>
    <t>MEDELLI</t>
  </si>
  <si>
    <t>OURY</t>
  </si>
  <si>
    <t>AMBOLET</t>
  </si>
  <si>
    <t>BOIS-GILLES</t>
  </si>
  <si>
    <t>NASSIM</t>
  </si>
  <si>
    <t>DRUGEAULT</t>
  </si>
  <si>
    <t>PRUNE</t>
  </si>
  <si>
    <t>PILLAULT SANKON</t>
  </si>
  <si>
    <t>TRICARD</t>
  </si>
  <si>
    <t>ANCELINE</t>
  </si>
  <si>
    <t>HIRSINGER</t>
  </si>
  <si>
    <t>MEDJAHDI</t>
  </si>
  <si>
    <t>VAN NOORT</t>
  </si>
  <si>
    <t>KIGNELMAN</t>
  </si>
  <si>
    <t>SWANN</t>
  </si>
  <si>
    <t>AGODE</t>
  </si>
  <si>
    <t>BROSSIER</t>
  </si>
  <si>
    <t>JASKULSKI</t>
  </si>
  <si>
    <t>MARECHAL-ROUX</t>
  </si>
  <si>
    <t>YENTEL</t>
  </si>
  <si>
    <t>DELIO</t>
  </si>
  <si>
    <t>GRISSA</t>
  </si>
  <si>
    <t>LECARDRONNEL</t>
  </si>
  <si>
    <t>MOUTARAMIN</t>
  </si>
  <si>
    <t>PINCANT</t>
  </si>
  <si>
    <t>POURADIER</t>
  </si>
  <si>
    <t>REMBERT</t>
  </si>
  <si>
    <t>UGARTE</t>
  </si>
  <si>
    <t>CEPRIKA</t>
  </si>
  <si>
    <t>CHARON</t>
  </si>
  <si>
    <t>DELAUME</t>
  </si>
  <si>
    <t>GOUVEIA BERCEGEAY</t>
  </si>
  <si>
    <t>ADRYAN</t>
  </si>
  <si>
    <t>TANO</t>
  </si>
  <si>
    <t>ELIORA</t>
  </si>
  <si>
    <t>FORT BOUFFETTE</t>
  </si>
  <si>
    <t>SPALETTA</t>
  </si>
  <si>
    <t>DETREE</t>
  </si>
  <si>
    <t>GOYARD</t>
  </si>
  <si>
    <t>LEMARQUIS</t>
  </si>
  <si>
    <t>NDOKAYO</t>
  </si>
  <si>
    <t>NOAH-DANIEL</t>
  </si>
  <si>
    <t>TAORMINA</t>
  </si>
  <si>
    <t>BECQUET</t>
  </si>
  <si>
    <t>ISALINE</t>
  </si>
  <si>
    <t>QUERSONNIER</t>
  </si>
  <si>
    <t>GONZAGUE</t>
  </si>
  <si>
    <t>gh</t>
  </si>
  <si>
    <t>Intercomités  2025</t>
  </si>
  <si>
    <t>ALBENQUE</t>
  </si>
  <si>
    <t>LEIA</t>
  </si>
  <si>
    <t>BARA</t>
  </si>
  <si>
    <t>BARONNET</t>
  </si>
  <si>
    <t>BERTON</t>
  </si>
  <si>
    <t>CYRIAC</t>
  </si>
  <si>
    <t>DESBOIS</t>
  </si>
  <si>
    <t>DUSSAUZE</t>
  </si>
  <si>
    <t>HADRIEN</t>
  </si>
  <si>
    <t>FERNANDEZ</t>
  </si>
  <si>
    <t>FILLOUX</t>
  </si>
  <si>
    <t>FRANIER</t>
  </si>
  <si>
    <t>SYANA</t>
  </si>
  <si>
    <t>GUENIAU</t>
  </si>
  <si>
    <t>HELBERT</t>
  </si>
  <si>
    <t>JAEGY</t>
  </si>
  <si>
    <t>JOLIVET</t>
  </si>
  <si>
    <t>HERMIONE</t>
  </si>
  <si>
    <t>LABOUREAU</t>
  </si>
  <si>
    <t>LACHAU-DURAND</t>
  </si>
  <si>
    <t>LERAITRE</t>
  </si>
  <si>
    <t>LETICEE</t>
  </si>
  <si>
    <t>DJAHNAYANE</t>
  </si>
  <si>
    <t>DJAHYANE</t>
  </si>
  <si>
    <t>MAISON</t>
  </si>
  <si>
    <t>MAURICE</t>
  </si>
  <si>
    <t>MINVIELLE</t>
  </si>
  <si>
    <t>MONMARTEAU</t>
  </si>
  <si>
    <t>MORELLE</t>
  </si>
  <si>
    <t>GIULIA</t>
  </si>
  <si>
    <t>PILORGET</t>
  </si>
  <si>
    <t>LOE</t>
  </si>
  <si>
    <t>POULAIN TRAN</t>
  </si>
  <si>
    <t>THOLONIAT</t>
  </si>
  <si>
    <t>TROUVE</t>
  </si>
  <si>
    <t>VIOLLE</t>
  </si>
  <si>
    <t>BERKANI</t>
  </si>
  <si>
    <t>BADIS</t>
  </si>
  <si>
    <t>BLANCHE</t>
  </si>
  <si>
    <t>DUBUISSON</t>
  </si>
  <si>
    <t>JACQUINOT PELLICCIA</t>
  </si>
  <si>
    <t>XAVIER</t>
  </si>
  <si>
    <t>MELIQUE</t>
  </si>
  <si>
    <t>NATEO</t>
  </si>
  <si>
    <t>MENETRIER</t>
  </si>
  <si>
    <t>DUQUENOIS</t>
  </si>
  <si>
    <t>PASSARD</t>
  </si>
  <si>
    <t>MIYA</t>
  </si>
  <si>
    <t>BARNABET</t>
  </si>
  <si>
    <t>ABBY</t>
  </si>
  <si>
    <t>BLET</t>
  </si>
  <si>
    <t>TIAGO</t>
  </si>
  <si>
    <t>RODRIGUES-RIBEIRO-BONNEFOY</t>
  </si>
  <si>
    <t>TRISTAN</t>
  </si>
  <si>
    <t>BIEGNON</t>
  </si>
  <si>
    <t>CHAGNON</t>
  </si>
  <si>
    <t>FERRY</t>
  </si>
  <si>
    <t>KIERAN</t>
  </si>
  <si>
    <t>GORKA DEREGNAUCOURT</t>
  </si>
  <si>
    <t>LILLY</t>
  </si>
  <si>
    <t>KHATTABI</t>
  </si>
  <si>
    <t>ILIANA</t>
  </si>
  <si>
    <t>POLICARD</t>
  </si>
  <si>
    <t>CAVALIE-CENTTY</t>
  </si>
  <si>
    <t>CHAUMEAU</t>
  </si>
  <si>
    <t>GODARD</t>
  </si>
  <si>
    <t>GODIGNON</t>
  </si>
  <si>
    <t>LAGROST</t>
  </si>
  <si>
    <t>LEPRINCE</t>
  </si>
  <si>
    <t>MALARD</t>
  </si>
  <si>
    <t>MANGENOT</t>
  </si>
  <si>
    <t>METTENDORFF</t>
  </si>
  <si>
    <t>SCHURCH</t>
  </si>
  <si>
    <t>JAIRON</t>
  </si>
  <si>
    <t>AGUILLAUME</t>
  </si>
  <si>
    <t>STAN</t>
  </si>
  <si>
    <t>BORDINAT</t>
  </si>
  <si>
    <t>HANAE</t>
  </si>
  <si>
    <t>DEJOUX</t>
  </si>
  <si>
    <t>LAGUIGNER</t>
  </si>
  <si>
    <t>MARCELIN</t>
  </si>
  <si>
    <t>MAROT</t>
  </si>
  <si>
    <t>HATTON</t>
  </si>
  <si>
    <t>ROMANENKO</t>
  </si>
  <si>
    <t>MARIANA</t>
  </si>
  <si>
    <t>SALAMATA</t>
  </si>
  <si>
    <t>BARBARAT</t>
  </si>
  <si>
    <t>BRISSARD</t>
  </si>
  <si>
    <t>CHEDMAIL</t>
  </si>
  <si>
    <t>FALUE</t>
  </si>
  <si>
    <t>TIFFEN</t>
  </si>
  <si>
    <t>VARTOLOMEI</t>
  </si>
  <si>
    <t>DELPHINE</t>
  </si>
  <si>
    <t>AUTIN</t>
  </si>
  <si>
    <t>LENZO</t>
  </si>
  <si>
    <t>BINET</t>
  </si>
  <si>
    <t>CAMUEL</t>
  </si>
  <si>
    <t>MAELY</t>
  </si>
  <si>
    <t>CHAPPLE</t>
  </si>
  <si>
    <t>CHAURIN</t>
  </si>
  <si>
    <t>CROZATIER</t>
  </si>
  <si>
    <t>DUCHON</t>
  </si>
  <si>
    <t>LIVIA</t>
  </si>
  <si>
    <t>HABIBI</t>
  </si>
  <si>
    <t>HUSBAND</t>
  </si>
  <si>
    <t>YLOA</t>
  </si>
  <si>
    <t>MOLEIRO-LOPES</t>
  </si>
  <si>
    <t>MORTUAIRE</t>
  </si>
  <si>
    <t>ROUART</t>
  </si>
  <si>
    <t>DELMOTTE</t>
  </si>
  <si>
    <t>CELIEN</t>
  </si>
  <si>
    <t>LAMBRET</t>
  </si>
  <si>
    <t>RERAT VERRIER</t>
  </si>
  <si>
    <t>DAUVIN</t>
  </si>
  <si>
    <t>EWEN</t>
  </si>
  <si>
    <t>GUICHARD</t>
  </si>
  <si>
    <t>LOUAZE</t>
  </si>
  <si>
    <t>MERONO</t>
  </si>
  <si>
    <t>DANET</t>
  </si>
  <si>
    <t>DANOUN</t>
  </si>
  <si>
    <t>ETANG SALE</t>
  </si>
  <si>
    <t>GILLOT</t>
  </si>
  <si>
    <t>ELLIE</t>
  </si>
  <si>
    <t>MARCELLUS</t>
  </si>
  <si>
    <t>PERSON</t>
  </si>
  <si>
    <t>SERAND</t>
  </si>
  <si>
    <t>ALANA</t>
  </si>
  <si>
    <t>BACK</t>
  </si>
  <si>
    <t>CHRISTOPHE</t>
  </si>
  <si>
    <t>BOSELLA</t>
  </si>
  <si>
    <t>CHALLINE</t>
  </si>
  <si>
    <t>CORBIERE GAVACHE</t>
  </si>
  <si>
    <t>DUMAIS</t>
  </si>
  <si>
    <t>ELBACHIR</t>
  </si>
  <si>
    <t>EMIN</t>
  </si>
  <si>
    <t>ESSAGHIR</t>
  </si>
  <si>
    <t>MAISSANE</t>
  </si>
  <si>
    <t>FLEURY</t>
  </si>
  <si>
    <t>HANSS</t>
  </si>
  <si>
    <t>HUCHIN</t>
  </si>
  <si>
    <t>LAJUGIE</t>
  </si>
  <si>
    <t>LEMERCIER</t>
  </si>
  <si>
    <t>WAREN</t>
  </si>
  <si>
    <t>PARCOU</t>
  </si>
  <si>
    <t>TAO</t>
  </si>
  <si>
    <t>RAVANEL</t>
  </si>
  <si>
    <t>REMINIAC</t>
  </si>
  <si>
    <t>ALBANE</t>
  </si>
  <si>
    <t>THEIL</t>
  </si>
  <si>
    <t>VALLEE</t>
  </si>
  <si>
    <t>ZYANI</t>
  </si>
  <si>
    <t>ANNISSA</t>
  </si>
  <si>
    <t>JENNA</t>
  </si>
  <si>
    <t>SOHANE</t>
  </si>
  <si>
    <t>ARRAHMANI</t>
  </si>
  <si>
    <t>SAFANAH</t>
  </si>
  <si>
    <t>BAGHLI</t>
  </si>
  <si>
    <t>BELKIS NERMINE</t>
  </si>
  <si>
    <t>BODIAN</t>
  </si>
  <si>
    <t>AWA</t>
  </si>
  <si>
    <t>COUTAREL</t>
  </si>
  <si>
    <t>GAUCHET</t>
  </si>
  <si>
    <t>IBNTAHIR</t>
  </si>
  <si>
    <t>JAOURI</t>
  </si>
  <si>
    <t>LE NAOUR</t>
  </si>
  <si>
    <t>LOUBISSI</t>
  </si>
  <si>
    <t>LUSUMBA</t>
  </si>
  <si>
    <t>STECY SHEKINAH</t>
  </si>
  <si>
    <t>MILANDOU</t>
  </si>
  <si>
    <t>NAEL-EMMANUEL</t>
  </si>
  <si>
    <t>LILIIA</t>
  </si>
  <si>
    <t>SOUNIA</t>
  </si>
  <si>
    <t>TRAD</t>
  </si>
  <si>
    <t>WERTMULLER</t>
  </si>
  <si>
    <t>AUDAT</t>
  </si>
  <si>
    <t>BAILLY</t>
  </si>
  <si>
    <t>BALLEREAU</t>
  </si>
  <si>
    <t>BORGEAIS</t>
  </si>
  <si>
    <t>NELL</t>
  </si>
  <si>
    <t>COURRIER</t>
  </si>
  <si>
    <t>GOULEAU</t>
  </si>
  <si>
    <t>AYLINE</t>
  </si>
  <si>
    <t>HSSINI</t>
  </si>
  <si>
    <t>ISMAEIL</t>
  </si>
  <si>
    <t>LABAUNE-KISS</t>
  </si>
  <si>
    <t>JOSHUA</t>
  </si>
  <si>
    <t>MARGUERITAT</t>
  </si>
  <si>
    <t>MBANI ONDO</t>
  </si>
  <si>
    <t>KANDY-LOVE</t>
  </si>
  <si>
    <t>MICHELONI</t>
  </si>
  <si>
    <t>STELLA</t>
  </si>
  <si>
    <t>MIJOINT-MOREAU</t>
  </si>
  <si>
    <t>MATIS</t>
  </si>
  <si>
    <t>OUVRAI</t>
  </si>
  <si>
    <t>PERICAT</t>
  </si>
  <si>
    <t>RIBEIRO RODRIGUES</t>
  </si>
  <si>
    <t>MAELLA</t>
  </si>
  <si>
    <t>SENAQUE</t>
  </si>
  <si>
    <t>TOUSSAINT</t>
  </si>
  <si>
    <t>DA SILVA-KJAMBI</t>
  </si>
  <si>
    <t>MARCHAIS-COULON</t>
  </si>
  <si>
    <t>FERRARD</t>
  </si>
  <si>
    <t>FLORINE</t>
  </si>
  <si>
    <t>MARTINS</t>
  </si>
  <si>
    <t>DARNAULT</t>
  </si>
  <si>
    <t>CESAR</t>
  </si>
  <si>
    <t>NABALOM-CHIPAULT</t>
  </si>
  <si>
    <t>ANISSA</t>
  </si>
  <si>
    <t>SEVENO</t>
  </si>
  <si>
    <t>STANCA</t>
  </si>
  <si>
    <t>YANNICK</t>
  </si>
  <si>
    <t>SARIAN MARIONNEAU</t>
  </si>
  <si>
    <t>LOUSSINE</t>
  </si>
  <si>
    <t>TEINTURIER</t>
  </si>
  <si>
    <t>LEXIA</t>
  </si>
  <si>
    <t>BARDU</t>
  </si>
  <si>
    <t>DEBROISE</t>
  </si>
  <si>
    <t>GARAT</t>
  </si>
  <si>
    <t>GILET</t>
  </si>
  <si>
    <t>ELOANE</t>
  </si>
  <si>
    <t>MEHENNI</t>
  </si>
  <si>
    <t>NAELLE</t>
  </si>
  <si>
    <t>MENDY</t>
  </si>
  <si>
    <t>AL FAWARA</t>
  </si>
  <si>
    <t>NARJISS</t>
  </si>
  <si>
    <t>COCAUD</t>
  </si>
  <si>
    <t>JOSEPH</t>
  </si>
  <si>
    <t>RIDJANNA</t>
  </si>
  <si>
    <t>LESAGE CARON</t>
  </si>
  <si>
    <t>LISSANA</t>
  </si>
  <si>
    <t>MONARD</t>
  </si>
  <si>
    <t>NDOYE MEURANT</t>
  </si>
  <si>
    <t>ISSA</t>
  </si>
  <si>
    <t>NGANGA</t>
  </si>
  <si>
    <t>VERONE</t>
  </si>
  <si>
    <t>SALCEDE</t>
  </si>
  <si>
    <t>NAELIA</t>
  </si>
  <si>
    <t>MBAKA</t>
  </si>
  <si>
    <t>THEVENET FOUILLOUX</t>
  </si>
  <si>
    <t>SAEL</t>
  </si>
  <si>
    <t>FESTOC</t>
  </si>
  <si>
    <t>FREMEAUX</t>
  </si>
  <si>
    <t>SAFIA</t>
  </si>
  <si>
    <t>LAPLANTINE</t>
  </si>
  <si>
    <t>MARIEN</t>
  </si>
  <si>
    <t>RABACA</t>
  </si>
  <si>
    <t>MARIO</t>
  </si>
  <si>
    <t>TAN</t>
  </si>
  <si>
    <t>JOSSELIN</t>
  </si>
  <si>
    <t>VALERA</t>
  </si>
  <si>
    <t>BARBIERE-EDELY</t>
  </si>
  <si>
    <t>YWEN</t>
  </si>
  <si>
    <t>BEGUIN</t>
  </si>
  <si>
    <t>BENYELLES</t>
  </si>
  <si>
    <t>AUGUSTINE</t>
  </si>
  <si>
    <t>BOCQUET</t>
  </si>
  <si>
    <t>CECCALDI</t>
  </si>
  <si>
    <t>CESBRON</t>
  </si>
  <si>
    <t>CHOISNE</t>
  </si>
  <si>
    <t>CIRIACO</t>
  </si>
  <si>
    <t>DE KILMAINE</t>
  </si>
  <si>
    <t>DE LA CHAPELLE</t>
  </si>
  <si>
    <t>DE MARTIN</t>
  </si>
  <si>
    <t>DITTE</t>
  </si>
  <si>
    <t>MADELEINE</t>
  </si>
  <si>
    <t>DUFOSSE</t>
  </si>
  <si>
    <t>FARNHAM</t>
  </si>
  <si>
    <t>LEILANI</t>
  </si>
  <si>
    <t>GRONDIN</t>
  </si>
  <si>
    <t>HAMBLET</t>
  </si>
  <si>
    <t>JARONIAK</t>
  </si>
  <si>
    <t>JAUPITRE</t>
  </si>
  <si>
    <t>MAYEUL</t>
  </si>
  <si>
    <t>MOUNSIF IDRISSI</t>
  </si>
  <si>
    <t>REMY ROY</t>
  </si>
  <si>
    <t>RUIZ-FOUQUER</t>
  </si>
  <si>
    <t>SANTINI</t>
  </si>
  <si>
    <t>SURBLED</t>
  </si>
  <si>
    <t>TALUAU</t>
  </si>
  <si>
    <t>THERET</t>
  </si>
  <si>
    <t>ASSOR</t>
  </si>
  <si>
    <t>BAKONDOLO NSAYI</t>
  </si>
  <si>
    <t>BELLIARD SAUVAGE</t>
  </si>
  <si>
    <t>BERRIOT</t>
  </si>
  <si>
    <t>CARREIRA JAMET</t>
  </si>
  <si>
    <t>CHIGOT</t>
  </si>
  <si>
    <t>DAVAUX</t>
  </si>
  <si>
    <t>DE BEAUCORPS</t>
  </si>
  <si>
    <t>DE JESUS</t>
  </si>
  <si>
    <t>DIJOUD</t>
  </si>
  <si>
    <t>FIEVEZ</t>
  </si>
  <si>
    <t>HAMDAOUI</t>
  </si>
  <si>
    <t>JAWED</t>
  </si>
  <si>
    <t>KETELAERE</t>
  </si>
  <si>
    <t>ROMEO</t>
  </si>
  <si>
    <t>LAMOUREUX OTTAVIANI</t>
  </si>
  <si>
    <t>LEONNE</t>
  </si>
  <si>
    <t>MIRANVILLE</t>
  </si>
  <si>
    <t>NAVET</t>
  </si>
  <si>
    <t>NISHIMWE</t>
  </si>
  <si>
    <t>OCTVE</t>
  </si>
  <si>
    <t>RAIMBAULT</t>
  </si>
  <si>
    <t>SACKO</t>
  </si>
  <si>
    <t>ADAMA</t>
  </si>
  <si>
    <t>SAN</t>
  </si>
  <si>
    <t>ALEXINE</t>
  </si>
  <si>
    <t>SAULNIER FOUILLOUX</t>
  </si>
  <si>
    <t>SHARAF FAREH</t>
  </si>
  <si>
    <t>SAM</t>
  </si>
  <si>
    <t>TALINE</t>
  </si>
  <si>
    <t>ZIGHEM</t>
  </si>
  <si>
    <t>BARADJI L HARBALESTRIER</t>
  </si>
  <si>
    <t>INNA</t>
  </si>
  <si>
    <t>BERTRAND</t>
  </si>
  <si>
    <t>BRANGER POIRIER</t>
  </si>
  <si>
    <t>CARDOSO</t>
  </si>
  <si>
    <t>CHATEAU-SECKE</t>
  </si>
  <si>
    <t>CHAZARIN</t>
  </si>
  <si>
    <t>EDOUARD</t>
  </si>
  <si>
    <t>COMPARETTI</t>
  </si>
  <si>
    <t>DERRIEN</t>
  </si>
  <si>
    <t>ETAME</t>
  </si>
  <si>
    <t>GABILLE</t>
  </si>
  <si>
    <t>ORLOWSKI</t>
  </si>
  <si>
    <t>AUBIN</t>
  </si>
  <si>
    <t>ROULLET</t>
  </si>
  <si>
    <t>BAGUET</t>
  </si>
  <si>
    <t>BIGEARD</t>
  </si>
  <si>
    <t>GUESTAULT</t>
  </si>
  <si>
    <t>KHALDI</t>
  </si>
  <si>
    <t>MOUNIER GIROUD</t>
  </si>
  <si>
    <t>PRENANT</t>
  </si>
  <si>
    <t>SEGUIN</t>
  </si>
  <si>
    <t>BOREAN-FOUGERAY</t>
  </si>
  <si>
    <t>LAROSE</t>
  </si>
  <si>
    <t>ARONE</t>
  </si>
  <si>
    <t>SALLET</t>
  </si>
  <si>
    <t>MELISANDE</t>
  </si>
  <si>
    <t>DUCHEMIN</t>
  </si>
  <si>
    <t>LOUANNE</t>
  </si>
  <si>
    <t>FETAH</t>
  </si>
  <si>
    <t>LYSEA</t>
  </si>
  <si>
    <t>CHARCELLAY</t>
  </si>
  <si>
    <t>DAUVEL</t>
  </si>
  <si>
    <t>GIRAULT</t>
  </si>
  <si>
    <t>LE BOT</t>
  </si>
  <si>
    <t>RAULO</t>
  </si>
  <si>
    <t>MANUELA</t>
  </si>
  <si>
    <t>VAN DE POL</t>
  </si>
  <si>
    <t>JOHANNA JULIET</t>
  </si>
  <si>
    <t>VIEAUD</t>
  </si>
  <si>
    <t>SELYAN</t>
  </si>
  <si>
    <t>BUCHY</t>
  </si>
  <si>
    <t>BURGAULT</t>
  </si>
  <si>
    <t>CHARLEMAGNE</t>
  </si>
  <si>
    <t>FORASTIER</t>
  </si>
  <si>
    <t>HAMDI</t>
  </si>
  <si>
    <t>ASSILE</t>
  </si>
  <si>
    <t>KHEFIFI</t>
  </si>
  <si>
    <t>SORAYA</t>
  </si>
  <si>
    <t>LERICHE</t>
  </si>
  <si>
    <t>MANNANI</t>
  </si>
  <si>
    <t>TAMARA</t>
  </si>
  <si>
    <t>MBANG</t>
  </si>
  <si>
    <t>MERABTI</t>
  </si>
  <si>
    <t>BAYA</t>
  </si>
  <si>
    <t>ROSIER</t>
  </si>
  <si>
    <t>MORGAN</t>
  </si>
  <si>
    <t>RUHLMANN</t>
  </si>
  <si>
    <t>TERRASSIN</t>
  </si>
  <si>
    <t>GUILLAUME</t>
  </si>
  <si>
    <t>JOUANNET</t>
  </si>
  <si>
    <t>LUKA</t>
  </si>
  <si>
    <t>SEMUR</t>
  </si>
  <si>
    <t>GRIMAUD</t>
  </si>
  <si>
    <t>GUILLARD-LABAS</t>
  </si>
  <si>
    <t>HELLOIN BOEUF</t>
  </si>
  <si>
    <t>YSEE</t>
  </si>
  <si>
    <t>HELLOIN-BOEUF</t>
  </si>
  <si>
    <t>PELOUIN</t>
  </si>
  <si>
    <t>BENCAK</t>
  </si>
  <si>
    <t>DELORME STEFFANY</t>
  </si>
  <si>
    <t>GAUSSAND</t>
  </si>
  <si>
    <t>PICHON</t>
  </si>
  <si>
    <t>AZARIAN</t>
  </si>
  <si>
    <t>BAHADDOU</t>
  </si>
  <si>
    <t>YACINE</t>
  </si>
  <si>
    <t>BOURGEOIS-ABOUT</t>
  </si>
  <si>
    <t>ORPHEE</t>
  </si>
  <si>
    <t>CARDINAUX</t>
  </si>
  <si>
    <t>CAULIER</t>
  </si>
  <si>
    <t>CHIQUET</t>
  </si>
  <si>
    <t>MATTHIAS</t>
  </si>
  <si>
    <t>COLIN</t>
  </si>
  <si>
    <t>ANDY</t>
  </si>
  <si>
    <t>DEBENNE</t>
  </si>
  <si>
    <t>FURCY</t>
  </si>
  <si>
    <t>ILARIO</t>
  </si>
  <si>
    <t>HAUGUEL-SENDRA</t>
  </si>
  <si>
    <t>KHARBOUCH</t>
  </si>
  <si>
    <t>LOYNEL</t>
  </si>
  <si>
    <t>SIEGFRIED</t>
  </si>
  <si>
    <t>MARMET</t>
  </si>
  <si>
    <t>MAZZERBO</t>
  </si>
  <si>
    <t>MIGOUT</t>
  </si>
  <si>
    <t>PADERI</t>
  </si>
  <si>
    <t>PILON</t>
  </si>
  <si>
    <t>SATINE</t>
  </si>
  <si>
    <t>POURRAY</t>
  </si>
  <si>
    <t>SANNIER</t>
  </si>
  <si>
    <t>SOULET-LECOSTEY</t>
  </si>
  <si>
    <t>LADISLAS</t>
  </si>
  <si>
    <t>VIGNEAU CHANEL</t>
  </si>
  <si>
    <t>BAGARRE</t>
  </si>
  <si>
    <t>BAUDOUX</t>
  </si>
  <si>
    <t>BODU</t>
  </si>
  <si>
    <t>RENAN</t>
  </si>
  <si>
    <t>BORDET</t>
  </si>
  <si>
    <t>CALLEJAS</t>
  </si>
  <si>
    <t>AMIEL</t>
  </si>
  <si>
    <t>DOYON</t>
  </si>
  <si>
    <t>JINO</t>
  </si>
  <si>
    <t>LIMOGES</t>
  </si>
  <si>
    <t>PAOLA</t>
  </si>
  <si>
    <t>MARCHAIS BOUVET</t>
  </si>
  <si>
    <t>NOUGAIREDES</t>
  </si>
  <si>
    <t>SANDRO</t>
  </si>
  <si>
    <t>OLYMPIE</t>
  </si>
  <si>
    <t>SIMARD</t>
  </si>
  <si>
    <t>COLLEEN</t>
  </si>
  <si>
    <t>BAUDIERE</t>
  </si>
  <si>
    <t>BECHET</t>
  </si>
  <si>
    <t>LOHAN</t>
  </si>
  <si>
    <t>FOSSOYEUX</t>
  </si>
  <si>
    <t>JOUTEUX</t>
  </si>
  <si>
    <t>LAMARRE</t>
  </si>
  <si>
    <t>LAMORT</t>
  </si>
  <si>
    <t>ELOULA</t>
  </si>
  <si>
    <t>LELAIT NIMOD</t>
  </si>
  <si>
    <t>MESSE</t>
  </si>
  <si>
    <t>RENOU</t>
  </si>
  <si>
    <t>SAUVETRE CAILLAUD</t>
  </si>
  <si>
    <t>TRAVERT</t>
  </si>
  <si>
    <t>ALLION</t>
  </si>
  <si>
    <t>BRANLANT</t>
  </si>
  <si>
    <t>CUELLAR</t>
  </si>
  <si>
    <t>THEMIS</t>
  </si>
  <si>
    <t>DA ROSA</t>
  </si>
  <si>
    <t>DELALANDE</t>
  </si>
  <si>
    <t>DELPOUYS</t>
  </si>
  <si>
    <t>GAUGIN</t>
  </si>
  <si>
    <t>LAIGNIEL</t>
  </si>
  <si>
    <t>LE FLOHIC</t>
  </si>
  <si>
    <t>LESPARRE QUINIO</t>
  </si>
  <si>
    <t>LEVASSEUR</t>
  </si>
  <si>
    <t>JUN</t>
  </si>
  <si>
    <t>MOREL MOUSSARD</t>
  </si>
  <si>
    <t>PIA</t>
  </si>
  <si>
    <t>MSAQ</t>
  </si>
  <si>
    <t>ROUSSINEAU</t>
  </si>
  <si>
    <t>VAYSSIERE</t>
  </si>
  <si>
    <t>VINCENT</t>
  </si>
  <si>
    <t>MINNA</t>
  </si>
  <si>
    <t>BOURREAU-DORILLEAU</t>
  </si>
  <si>
    <t>CARNIAUX</t>
  </si>
  <si>
    <t>DE SAINT-PERN</t>
  </si>
  <si>
    <t>DESAUNAY</t>
  </si>
  <si>
    <t>LUQUET DUBIAU</t>
  </si>
  <si>
    <t>MAILLARD</t>
  </si>
  <si>
    <t>ELEANORE</t>
  </si>
  <si>
    <t>MOIZAN</t>
  </si>
  <si>
    <t>ORGEBIN</t>
  </si>
  <si>
    <t>PENDU FOFANA</t>
  </si>
  <si>
    <t>BAKARY</t>
  </si>
  <si>
    <t>PLOUCHART</t>
  </si>
  <si>
    <t>ANSELMO DE LIMA FILHO</t>
  </si>
  <si>
    <t>CAILLARD</t>
  </si>
  <si>
    <t>AGNARD</t>
  </si>
  <si>
    <t>BEN DHIAF</t>
  </si>
  <si>
    <t>LOUISY</t>
  </si>
  <si>
    <t>CHARON-TEUTSCH</t>
  </si>
  <si>
    <t>CORNIERE</t>
  </si>
  <si>
    <t>DANNEAU</t>
  </si>
  <si>
    <t>ECUYER</t>
  </si>
  <si>
    <t>EL HAMMOUMI</t>
  </si>
  <si>
    <t>MARCELINE</t>
  </si>
  <si>
    <t>MILLI</t>
  </si>
  <si>
    <t>CIHAN</t>
  </si>
  <si>
    <t>ELIJAH</t>
  </si>
  <si>
    <t>NIZET SIMONNOT</t>
  </si>
  <si>
    <t>SILVA</t>
  </si>
  <si>
    <t>SOTTEAU</t>
  </si>
  <si>
    <t>TOUIL</t>
  </si>
  <si>
    <t>ALIZEE</t>
  </si>
  <si>
    <t>CEDIE</t>
  </si>
  <si>
    <t>CHATELIN</t>
  </si>
  <si>
    <t>NAOMI</t>
  </si>
  <si>
    <t>GRONGNARD</t>
  </si>
  <si>
    <t>ATTIF</t>
  </si>
  <si>
    <t>BAYLE</t>
  </si>
  <si>
    <t>JACQUES-BENIGNE</t>
  </si>
  <si>
    <t>DERRAZ</t>
  </si>
  <si>
    <t>ISHAQ</t>
  </si>
  <si>
    <t>ILONA</t>
  </si>
  <si>
    <t>JACZINE</t>
  </si>
  <si>
    <t>KHERKHACHE</t>
  </si>
  <si>
    <t>LEDOUX</t>
  </si>
  <si>
    <t>MARTINS DE MAGALHAES</t>
  </si>
  <si>
    <t>MORERA</t>
  </si>
  <si>
    <t>ISIS</t>
  </si>
  <si>
    <t>RAMIREZ</t>
  </si>
  <si>
    <t>SEBASTIAN</t>
  </si>
  <si>
    <t>REBIERE</t>
  </si>
  <si>
    <t>ANAMEE</t>
  </si>
  <si>
    <t>SIRA</t>
  </si>
  <si>
    <t>VANHASEBROECK</t>
  </si>
  <si>
    <t>LYAM</t>
  </si>
  <si>
    <t>ALLISSOUTIN</t>
  </si>
  <si>
    <t>MARIELA</t>
  </si>
  <si>
    <t>BOUCHOUX RAMOND</t>
  </si>
  <si>
    <t>BOUZANENE</t>
  </si>
  <si>
    <t>BRION</t>
  </si>
  <si>
    <t>TAYRIC</t>
  </si>
  <si>
    <t>DANTAL</t>
  </si>
  <si>
    <t>DING VIDECOQ</t>
  </si>
  <si>
    <t>OLIVIA</t>
  </si>
  <si>
    <t>DOLIGE</t>
  </si>
  <si>
    <t>DUCHOSAL</t>
  </si>
  <si>
    <t>EL MAKHFI</t>
  </si>
  <si>
    <t>GARANDEAU</t>
  </si>
  <si>
    <t>GOUVEIA</t>
  </si>
  <si>
    <t>LEFRANC</t>
  </si>
  <si>
    <t>LOPES</t>
  </si>
  <si>
    <t>POULET FREMINET</t>
  </si>
  <si>
    <t>RAKOTONARIVO</t>
  </si>
  <si>
    <t>ARSENE</t>
  </si>
  <si>
    <t>REBECA</t>
  </si>
  <si>
    <t>RIGLET</t>
  </si>
  <si>
    <t>TAOUFIK</t>
  </si>
  <si>
    <t>TOUAYL</t>
  </si>
  <si>
    <t>DOUHA</t>
  </si>
  <si>
    <t>VAILLANT</t>
  </si>
  <si>
    <t>LILY-MEI</t>
  </si>
  <si>
    <t>FUTADINGA</t>
  </si>
  <si>
    <t>HAMARD</t>
  </si>
  <si>
    <t>SULLIVAN</t>
  </si>
  <si>
    <t>HENOCQ</t>
  </si>
  <si>
    <t>CLARENCE</t>
  </si>
  <si>
    <t>NOUNOUHI</t>
  </si>
  <si>
    <t>HAJAR</t>
  </si>
  <si>
    <t>ORUS PLANA</t>
  </si>
  <si>
    <t>PIERSON</t>
  </si>
  <si>
    <t>CYPRIEN</t>
  </si>
  <si>
    <t>REPINCAY</t>
  </si>
  <si>
    <t>ENELYA</t>
  </si>
  <si>
    <t>CAILLON</t>
  </si>
  <si>
    <t>AKSEL</t>
  </si>
  <si>
    <t>DORANGE POMER</t>
  </si>
  <si>
    <t>GEDIO</t>
  </si>
  <si>
    <t>MALTHYDJA</t>
  </si>
  <si>
    <t>GEREMIA</t>
  </si>
  <si>
    <t>JAMALED-DINE</t>
  </si>
  <si>
    <t>IKRAM</t>
  </si>
  <si>
    <t>LEJEUNE</t>
  </si>
  <si>
    <t>MARTENOT</t>
  </si>
  <si>
    <t>WAYNE</t>
  </si>
  <si>
    <t>LEIGH</t>
  </si>
  <si>
    <t>DIARETOU</t>
  </si>
  <si>
    <t>LESCOT</t>
  </si>
  <si>
    <t>MUNTU</t>
  </si>
  <si>
    <t>DELCHINO</t>
  </si>
  <si>
    <t>ELIEL</t>
  </si>
  <si>
    <t>PEDRO LUCAS</t>
  </si>
  <si>
    <t>POULIZAC</t>
  </si>
  <si>
    <t>AUCHERE</t>
  </si>
  <si>
    <t>AUDOUX</t>
  </si>
  <si>
    <t>BEAU</t>
  </si>
  <si>
    <t>COULBAULT</t>
  </si>
  <si>
    <t>EL AMRANI</t>
  </si>
  <si>
    <t>MARYAM</t>
  </si>
  <si>
    <t>HOUGA</t>
  </si>
  <si>
    <t>LE COMTE</t>
  </si>
  <si>
    <t>LEBEAU</t>
  </si>
  <si>
    <t>LEVY</t>
  </si>
  <si>
    <t>PAUTRAT</t>
  </si>
  <si>
    <t>PIATTIER</t>
  </si>
  <si>
    <t>PORTIER</t>
  </si>
  <si>
    <t>RAMMAL</t>
  </si>
  <si>
    <t>REGENT</t>
  </si>
  <si>
    <t>SCHNEE</t>
  </si>
  <si>
    <t>VINSON</t>
  </si>
  <si>
    <t>BARROSO</t>
  </si>
  <si>
    <t>CHAMBRELANT</t>
  </si>
  <si>
    <t>CHASTE</t>
  </si>
  <si>
    <t>DANIEL</t>
  </si>
  <si>
    <t>STEVE</t>
  </si>
  <si>
    <t>DELETANG</t>
  </si>
  <si>
    <t>HIRARD</t>
  </si>
  <si>
    <t>MARAQUIN</t>
  </si>
  <si>
    <t>SU</t>
  </si>
  <si>
    <t>LEEYAH</t>
  </si>
  <si>
    <t>VANDERKAM</t>
  </si>
  <si>
    <t>JONATHAN</t>
  </si>
  <si>
    <t>BAECHLER</t>
  </si>
  <si>
    <t>DENIZON</t>
  </si>
  <si>
    <t>DUFOURD</t>
  </si>
  <si>
    <t>EVRAS</t>
  </si>
  <si>
    <t>PENELOPE</t>
  </si>
  <si>
    <t>DOIZON</t>
  </si>
  <si>
    <t>APOLLINE</t>
  </si>
  <si>
    <t>RAPINE</t>
  </si>
  <si>
    <t>ANNABELLE</t>
  </si>
  <si>
    <t>VERDIER</t>
  </si>
  <si>
    <t>BELLANGER</t>
  </si>
  <si>
    <t>CHAMBREY</t>
  </si>
  <si>
    <t>FINOU</t>
  </si>
  <si>
    <t>MAELANN</t>
  </si>
  <si>
    <t>FOISNEAU</t>
  </si>
  <si>
    <t>JARDINEIRO</t>
  </si>
  <si>
    <t>JORRET</t>
  </si>
  <si>
    <t>KEYVAN</t>
  </si>
  <si>
    <t>KIPENBI MADIBU</t>
  </si>
  <si>
    <t>MANCO</t>
  </si>
  <si>
    <t>MECHERIKI</t>
  </si>
  <si>
    <t>JASSIM</t>
  </si>
  <si>
    <t>CRIBIER</t>
  </si>
  <si>
    <t>CAROLANE</t>
  </si>
  <si>
    <t>FARINA</t>
  </si>
  <si>
    <t>FERON</t>
  </si>
  <si>
    <t>GANDON</t>
  </si>
  <si>
    <t>JUIN</t>
  </si>
  <si>
    <t>SOANN</t>
  </si>
  <si>
    <t>SHABOU</t>
  </si>
  <si>
    <t>CHAMMOUMA</t>
  </si>
  <si>
    <t>SIRINE</t>
  </si>
  <si>
    <t>CHAREF</t>
  </si>
  <si>
    <t>LAFFRANCHISE</t>
  </si>
  <si>
    <t>LOIC</t>
  </si>
  <si>
    <t>OBERT</t>
  </si>
  <si>
    <t>TILLIER ILLAND</t>
  </si>
  <si>
    <t>DELECLUSE</t>
  </si>
  <si>
    <t>FLORE</t>
  </si>
  <si>
    <t>FAUCHERE</t>
  </si>
  <si>
    <t>KUZYAEV</t>
  </si>
  <si>
    <t>MARAT</t>
  </si>
  <si>
    <t>LARTIN</t>
  </si>
  <si>
    <t>CHAILY</t>
  </si>
  <si>
    <t>PICY</t>
  </si>
  <si>
    <t>BARON</t>
  </si>
  <si>
    <t>DURIEUX</t>
  </si>
  <si>
    <t>LACOSTE</t>
  </si>
  <si>
    <t>PEIXOTO</t>
  </si>
  <si>
    <t>VERPLANCKE</t>
  </si>
  <si>
    <t>GERMINET</t>
  </si>
  <si>
    <t>LOUP</t>
  </si>
  <si>
    <t>IRRILO</t>
  </si>
  <si>
    <t>MULLER</t>
  </si>
  <si>
    <t>CHARAUX</t>
  </si>
  <si>
    <t>HELLEGOUARCH</t>
  </si>
  <si>
    <t>HONGROIS</t>
  </si>
  <si>
    <t>MZE</t>
  </si>
  <si>
    <t>SORYAM</t>
  </si>
  <si>
    <t>BOUET</t>
  </si>
  <si>
    <t>CAUDIERE</t>
  </si>
  <si>
    <t>AMAIA</t>
  </si>
  <si>
    <t>GITTON</t>
  </si>
  <si>
    <t>MOREIRA</t>
  </si>
  <si>
    <t>TAUDON</t>
  </si>
  <si>
    <t>BOUDET</t>
  </si>
  <si>
    <t>ELYNE</t>
  </si>
  <si>
    <t>CHERKAOUI</t>
  </si>
  <si>
    <t>ZOHRA</t>
  </si>
  <si>
    <t>DEMANGE</t>
  </si>
  <si>
    <t>COLYNE</t>
  </si>
  <si>
    <t>DORSO</t>
  </si>
  <si>
    <t>ESNAULT</t>
  </si>
  <si>
    <t>LOPEZ PAYO</t>
  </si>
  <si>
    <t>NATHEYS</t>
  </si>
  <si>
    <t>SERREAU</t>
  </si>
  <si>
    <t>BENFAID</t>
  </si>
  <si>
    <t>ZAINA</t>
  </si>
  <si>
    <t>BOURGEOIS</t>
  </si>
  <si>
    <t>CHAUSSET</t>
  </si>
  <si>
    <t>DUBOC-TOUZINAUD</t>
  </si>
  <si>
    <t>GAIGNON</t>
  </si>
  <si>
    <t>MELLET</t>
  </si>
  <si>
    <t>PAUMIER</t>
  </si>
  <si>
    <t>POIROUX</t>
  </si>
  <si>
    <t>SANDERSON</t>
  </si>
  <si>
    <t>SARANT</t>
  </si>
  <si>
    <t>DAVON</t>
  </si>
  <si>
    <t>CAMBRAY</t>
  </si>
  <si>
    <t>MANGEANT</t>
  </si>
  <si>
    <t>BOURGINE</t>
  </si>
  <si>
    <t>JODY</t>
  </si>
  <si>
    <t>EDUARD</t>
  </si>
  <si>
    <t>HINENAO</t>
  </si>
  <si>
    <t>LORY</t>
  </si>
  <si>
    <t>NOAM</t>
  </si>
  <si>
    <t>MARIAGE</t>
  </si>
  <si>
    <t>MAUDUIT</t>
  </si>
  <si>
    <t>SEVEAU</t>
  </si>
  <si>
    <t>BEYE</t>
  </si>
  <si>
    <t>JADEN</t>
  </si>
  <si>
    <t>DETEUF</t>
  </si>
  <si>
    <t>PRISCILIA</t>
  </si>
  <si>
    <t>ENNEFTNI</t>
  </si>
  <si>
    <t>NAWRES</t>
  </si>
  <si>
    <t>HASSANI</t>
  </si>
  <si>
    <t>JIHANE</t>
  </si>
  <si>
    <t>LAME</t>
  </si>
  <si>
    <t>LEVY PALHARES</t>
  </si>
  <si>
    <t>SOUARE</t>
  </si>
  <si>
    <t>MAKOYA</t>
  </si>
  <si>
    <t>ABBACI</t>
  </si>
  <si>
    <t>BOURGERIE</t>
  </si>
  <si>
    <t>BRIERE</t>
  </si>
  <si>
    <t>CHIBANI</t>
  </si>
  <si>
    <t>CINCINNATUS GONCALVES</t>
  </si>
  <si>
    <t>SHANYS</t>
  </si>
  <si>
    <t>CROES</t>
  </si>
  <si>
    <t>PAULA</t>
  </si>
  <si>
    <t>DAHURON</t>
  </si>
  <si>
    <t>DARRE</t>
  </si>
  <si>
    <t>DIGBEU-JAMJUREE</t>
  </si>
  <si>
    <t>PHARELL</t>
  </si>
  <si>
    <t>DONNY</t>
  </si>
  <si>
    <t>DOTTE</t>
  </si>
  <si>
    <t>TYHA</t>
  </si>
  <si>
    <t>EL GHALBZOURI</t>
  </si>
  <si>
    <t>FONSECA</t>
  </si>
  <si>
    <t>LILY-MARIE</t>
  </si>
  <si>
    <t>GAMEIRO</t>
  </si>
  <si>
    <t>HUBY</t>
  </si>
  <si>
    <t>ROZENN</t>
  </si>
  <si>
    <t>JAN</t>
  </si>
  <si>
    <t>LE GAL</t>
  </si>
  <si>
    <t>LECOQ</t>
  </si>
  <si>
    <t>ASTREE</t>
  </si>
  <si>
    <t>LEMARINIER</t>
  </si>
  <si>
    <t>PENANGUER</t>
  </si>
  <si>
    <t>PERIGAULT</t>
  </si>
  <si>
    <t>SOURISSEAU</t>
  </si>
  <si>
    <t>TREMEAUX</t>
  </si>
  <si>
    <t>EMERAUDE</t>
  </si>
  <si>
    <t>ZEHE</t>
  </si>
  <si>
    <t>CHRIS</t>
  </si>
  <si>
    <t>BABIN</t>
  </si>
  <si>
    <t>DELHOUME</t>
  </si>
  <si>
    <t>RANDY</t>
  </si>
  <si>
    <t>DESSART</t>
  </si>
  <si>
    <t>RIBEREAU</t>
  </si>
  <si>
    <t>RIPPAIN</t>
  </si>
  <si>
    <t>SAHIM</t>
  </si>
  <si>
    <t>MALINGE</t>
  </si>
  <si>
    <t>ROMUALD</t>
  </si>
  <si>
    <t>MASSET</t>
  </si>
  <si>
    <t>BOURDIGAL</t>
  </si>
  <si>
    <t>WENDY</t>
  </si>
  <si>
    <t>BOUY</t>
  </si>
  <si>
    <t>SAUNIER</t>
  </si>
  <si>
    <t>PHILIPPINE</t>
  </si>
  <si>
    <t>BREZULIER</t>
  </si>
  <si>
    <t>DERNIAUX</t>
  </si>
  <si>
    <t>LECOMPTE</t>
  </si>
  <si>
    <t>AREZKI</t>
  </si>
  <si>
    <t>ELAYA</t>
  </si>
  <si>
    <t>BODIN-RAMEL</t>
  </si>
  <si>
    <t>DEROUINEAU</t>
  </si>
  <si>
    <t>GUERIN-ASTRADE</t>
  </si>
  <si>
    <t>MARTINOT</t>
  </si>
  <si>
    <t>CERANKOWSKI</t>
  </si>
  <si>
    <t>PESSEREAU</t>
  </si>
  <si>
    <t>SERRAULT</t>
  </si>
  <si>
    <t>AUCLERC-DURAND</t>
  </si>
  <si>
    <t>BART</t>
  </si>
  <si>
    <t>BILLART-MONNIER</t>
  </si>
  <si>
    <t>DELVIGNE LASNE</t>
  </si>
  <si>
    <t>SHANE</t>
  </si>
  <si>
    <t>DE-VECHI-MAGNIER</t>
  </si>
  <si>
    <t>FRANCISCO</t>
  </si>
  <si>
    <t>ROUILLERE</t>
  </si>
  <si>
    <t>LEA-LOU</t>
  </si>
  <si>
    <t>SIBILEAU</t>
  </si>
  <si>
    <t>VINCENT-PITON</t>
  </si>
  <si>
    <t>ABDELLAOUI</t>
  </si>
  <si>
    <t>BENOIST</t>
  </si>
  <si>
    <t>BETTAHAR</t>
  </si>
  <si>
    <t>SANA</t>
  </si>
  <si>
    <t>BOUKLI-HACENE</t>
  </si>
  <si>
    <t>MAYSSA</t>
  </si>
  <si>
    <t>CAILLERET BREMOND</t>
  </si>
  <si>
    <t>CAMAIN</t>
  </si>
  <si>
    <t>CHABERT</t>
  </si>
  <si>
    <t>CHUDREAU RICHARD</t>
  </si>
  <si>
    <t>COYAUD</t>
  </si>
  <si>
    <t>THIPHAINE</t>
  </si>
  <si>
    <t>DHAOUADI</t>
  </si>
  <si>
    <t>MARIEM</t>
  </si>
  <si>
    <t>DURAND LAHEY</t>
  </si>
  <si>
    <t>KAILA</t>
  </si>
  <si>
    <t>EL MKADEM</t>
  </si>
  <si>
    <t>FATMA</t>
  </si>
  <si>
    <t>GASNIER-LOISEAU</t>
  </si>
  <si>
    <t>GONCHAROV</t>
  </si>
  <si>
    <t>IHNAT</t>
  </si>
  <si>
    <t>GOREAU</t>
  </si>
  <si>
    <t>GOURSAUD</t>
  </si>
  <si>
    <t>HAIMMERLIN</t>
  </si>
  <si>
    <t>LE FLOCH</t>
  </si>
  <si>
    <t>LE LIEVRE</t>
  </si>
  <si>
    <t>LEBON</t>
  </si>
  <si>
    <t>YORIS</t>
  </si>
  <si>
    <t>LELOUP</t>
  </si>
  <si>
    <t>NAOMIE</t>
  </si>
  <si>
    <t>LUKAN</t>
  </si>
  <si>
    <t>MARTHON</t>
  </si>
  <si>
    <t>MOUSTADRAF</t>
  </si>
  <si>
    <t>MOHAMMED AMIR</t>
  </si>
  <si>
    <t>POMPON</t>
  </si>
  <si>
    <t>VIEGAS FESNEAU</t>
  </si>
  <si>
    <t>MARGIE</t>
  </si>
  <si>
    <t>ZERIAHI</t>
  </si>
  <si>
    <t>ALDEBERT</t>
  </si>
  <si>
    <t>CONTIES</t>
  </si>
  <si>
    <t>LOGHAN</t>
  </si>
  <si>
    <t>DEFRENE-VIGNE</t>
  </si>
  <si>
    <t>FLORENA</t>
  </si>
  <si>
    <t>MARTINACHE</t>
  </si>
  <si>
    <t>PHOUMMA</t>
  </si>
  <si>
    <t>PIECINSKI</t>
  </si>
  <si>
    <t>SAVATIER</t>
  </si>
  <si>
    <t>ALOUNA</t>
  </si>
  <si>
    <t>BENNOIN PIERRE</t>
  </si>
  <si>
    <t>LUAN</t>
  </si>
  <si>
    <t>CAROLINE</t>
  </si>
  <si>
    <t>BOUCHENOIRE</t>
  </si>
  <si>
    <t>MYLAN</t>
  </si>
  <si>
    <t>DESPLANS</t>
  </si>
  <si>
    <t>DUCLOS</t>
  </si>
  <si>
    <t>SOM DELSAUX</t>
  </si>
  <si>
    <t>ERINA</t>
  </si>
  <si>
    <t>TORTAY</t>
  </si>
  <si>
    <t>CRECHET-LEMAIRE</t>
  </si>
  <si>
    <t>LINO</t>
  </si>
  <si>
    <t>GOUJON</t>
  </si>
  <si>
    <t>REAUD</t>
  </si>
  <si>
    <t>LEXIE</t>
  </si>
  <si>
    <t>ROUFFIGNAC</t>
  </si>
  <si>
    <t>SAULLET</t>
  </si>
  <si>
    <t>ELISABETH</t>
  </si>
  <si>
    <t>CORTECERO MEUNIER</t>
  </si>
  <si>
    <t>RIGOT-FLOURY</t>
  </si>
  <si>
    <t>SAINT</t>
  </si>
  <si>
    <t>SIVOYON</t>
  </si>
  <si>
    <t>MOUZAOUI</t>
  </si>
  <si>
    <t>LEGOUT</t>
  </si>
  <si>
    <t>BIZOUARNE</t>
  </si>
  <si>
    <t>ALLEMANDOU</t>
  </si>
  <si>
    <t>BELKHEDIDJA</t>
  </si>
  <si>
    <t>LAKHDAR</t>
  </si>
  <si>
    <t>TAREEK-ABDALLAH</t>
  </si>
  <si>
    <t>LE BRIS</t>
  </si>
  <si>
    <t>TAHIRI</t>
  </si>
  <si>
    <t>SAMAWAT</t>
  </si>
  <si>
    <t>ZIANI</t>
  </si>
  <si>
    <t>FERMIN</t>
  </si>
  <si>
    <t>ANYIHARA</t>
  </si>
  <si>
    <t>PALOMBA</t>
  </si>
  <si>
    <t>MAYLAN</t>
  </si>
  <si>
    <t>PEINCOUT</t>
  </si>
  <si>
    <t>QUENARD</t>
  </si>
  <si>
    <t>VENAULT</t>
  </si>
  <si>
    <t>AUDREN</t>
  </si>
  <si>
    <t>BADDI</t>
  </si>
  <si>
    <t>LOTTE</t>
  </si>
  <si>
    <t>THYLAN</t>
  </si>
  <si>
    <t>NAULEAU</t>
  </si>
  <si>
    <t>PINTEUR</t>
  </si>
  <si>
    <t>COSKUN</t>
  </si>
  <si>
    <t>NOELIE</t>
  </si>
  <si>
    <t>DECROO</t>
  </si>
  <si>
    <t>PERRINE</t>
  </si>
  <si>
    <t>GENIN</t>
  </si>
  <si>
    <t>OMBELINE</t>
  </si>
  <si>
    <t>HAYET</t>
  </si>
  <si>
    <t>MENARD</t>
  </si>
  <si>
    <t>MIGLIARINI</t>
  </si>
  <si>
    <t>BARBER</t>
  </si>
  <si>
    <t>BELLON</t>
  </si>
  <si>
    <t>BIRLOUEZ</t>
  </si>
  <si>
    <t>HYLAN</t>
  </si>
  <si>
    <t>BOUHAMID</t>
  </si>
  <si>
    <t>BRUN LAMBRECK</t>
  </si>
  <si>
    <t>PHILADELPHIA</t>
  </si>
  <si>
    <t>CORREIA LOUREIRO</t>
  </si>
  <si>
    <t>FLORIS</t>
  </si>
  <si>
    <t>GARNARAT</t>
  </si>
  <si>
    <t>ELIKYA</t>
  </si>
  <si>
    <t>HAVEZ</t>
  </si>
  <si>
    <t>LEGGIO</t>
  </si>
  <si>
    <t>LEROCHEREUIL</t>
  </si>
  <si>
    <t>NAMPHENG-KHAM</t>
  </si>
  <si>
    <t>LENI</t>
  </si>
  <si>
    <t>BANA</t>
  </si>
  <si>
    <t>SEPCHAT RATO</t>
  </si>
  <si>
    <t>THEBAULT SANIER</t>
  </si>
  <si>
    <t>DUCHET-BIDALLIER</t>
  </si>
  <si>
    <t>THIOU</t>
  </si>
  <si>
    <t>BELINE</t>
  </si>
  <si>
    <t>BRISEMUR</t>
  </si>
  <si>
    <t>JANVIER</t>
  </si>
  <si>
    <t>ACHE</t>
  </si>
  <si>
    <t>BELGHELIEM</t>
  </si>
  <si>
    <t>HAMZA</t>
  </si>
  <si>
    <t>IMEN</t>
  </si>
  <si>
    <t>BLANCHE-STOVEN</t>
  </si>
  <si>
    <t>BOUGAS OUTREVILLE</t>
  </si>
  <si>
    <t>CORDELET</t>
  </si>
  <si>
    <t>COUVERT</t>
  </si>
  <si>
    <t>ZAYNAB</t>
  </si>
  <si>
    <t>GUERDOUM</t>
  </si>
  <si>
    <t>SAID</t>
  </si>
  <si>
    <t>KALONDA</t>
  </si>
  <si>
    <t>GIOVANA</t>
  </si>
  <si>
    <t>LOVIGNY</t>
  </si>
  <si>
    <t>MAYET</t>
  </si>
  <si>
    <t>SISSI-HYMAN</t>
  </si>
  <si>
    <t>NABIALA NZOFO</t>
  </si>
  <si>
    <t>KENNY</t>
  </si>
  <si>
    <t>NODOT KAUFMMAN</t>
  </si>
  <si>
    <t>SANOGO</t>
  </si>
  <si>
    <t>LOLINA</t>
  </si>
  <si>
    <t>ADAH</t>
  </si>
  <si>
    <t>FAVOUR</t>
  </si>
  <si>
    <t>ADDAG</t>
  </si>
  <si>
    <t>ASSELOOS</t>
  </si>
  <si>
    <t>BALLOF</t>
  </si>
  <si>
    <t>ISALYS</t>
  </si>
  <si>
    <t>BERGERON</t>
  </si>
  <si>
    <t>COLLET</t>
  </si>
  <si>
    <t>JUDE</t>
  </si>
  <si>
    <t>CRUZ</t>
  </si>
  <si>
    <t>ARLAN</t>
  </si>
  <si>
    <t>DE LA FOUCHARDIERE</t>
  </si>
  <si>
    <t>DESCAVES</t>
  </si>
  <si>
    <t>FRESNEAU-BOULDOIRE</t>
  </si>
  <si>
    <t>LEMEE</t>
  </si>
  <si>
    <t>MANFROI</t>
  </si>
  <si>
    <t>ALEXIA</t>
  </si>
  <si>
    <t>MESLIN</t>
  </si>
  <si>
    <t>OSSEIN</t>
  </si>
  <si>
    <t>MARIE-CHRIST</t>
  </si>
  <si>
    <t>POUQUET</t>
  </si>
  <si>
    <t>PRAT</t>
  </si>
  <si>
    <t>SOUESME</t>
  </si>
  <si>
    <t>BINOCHE</t>
  </si>
  <si>
    <t>DECALF</t>
  </si>
  <si>
    <t>ENNADI</t>
  </si>
  <si>
    <t>LIENAFA</t>
  </si>
  <si>
    <t>LUBAC</t>
  </si>
  <si>
    <t>MARTINS-LARA</t>
  </si>
  <si>
    <t>QUERY</t>
  </si>
  <si>
    <t>WILSON</t>
  </si>
  <si>
    <t>RUFFINE</t>
  </si>
  <si>
    <t>MAELYNE</t>
  </si>
  <si>
    <t>SASSI</t>
  </si>
  <si>
    <t>TOURNEREAU</t>
  </si>
  <si>
    <t>TURBEAUX-JULIEN</t>
  </si>
  <si>
    <t>LUCE</t>
  </si>
  <si>
    <t>VAN BEEK</t>
  </si>
  <si>
    <t>FAYE</t>
  </si>
  <si>
    <t>PENDA</t>
  </si>
  <si>
    <t>LAZZAROTTO</t>
  </si>
  <si>
    <t>LUTTON</t>
  </si>
  <si>
    <t>NGONGUI</t>
  </si>
  <si>
    <t>YOHANN</t>
  </si>
  <si>
    <t>BEZY</t>
  </si>
  <si>
    <t>BINCE</t>
  </si>
  <si>
    <t>AURE</t>
  </si>
  <si>
    <t>ELOAN</t>
  </si>
  <si>
    <t>CUSSIGH</t>
  </si>
  <si>
    <t>DAMPIERRE</t>
  </si>
  <si>
    <t>DJIVANDJY</t>
  </si>
  <si>
    <t>ZAINAB</t>
  </si>
  <si>
    <t>DOSDAT</t>
  </si>
  <si>
    <t>GADOIS</t>
  </si>
  <si>
    <t>MARS</t>
  </si>
  <si>
    <t>LELIA</t>
  </si>
  <si>
    <t>MBOCK MINYEM</t>
  </si>
  <si>
    <t>IVY</t>
  </si>
  <si>
    <t>MURA</t>
  </si>
  <si>
    <t>NISOLE</t>
  </si>
  <si>
    <t>RAOUL</t>
  </si>
  <si>
    <t>RODRIGUEZ</t>
  </si>
  <si>
    <t>SERRAT</t>
  </si>
  <si>
    <t>SEVILLA</t>
  </si>
  <si>
    <t>AGATE</t>
  </si>
  <si>
    <t>URVOY</t>
  </si>
  <si>
    <t>AHMED ALI</t>
  </si>
  <si>
    <t>AMARA</t>
  </si>
  <si>
    <t>FOUCAUD</t>
  </si>
  <si>
    <t>DMITRI</t>
  </si>
  <si>
    <t>PRYET</t>
  </si>
  <si>
    <t>GONCALVES RIBEIRO</t>
  </si>
  <si>
    <t>GUILLAUMONT</t>
  </si>
  <si>
    <t>UZUNKAYA</t>
  </si>
  <si>
    <t>ILHAN</t>
  </si>
  <si>
    <t>MATIEU</t>
  </si>
  <si>
    <t>FOURAGE</t>
  </si>
  <si>
    <t>GOBY-SIONG</t>
  </si>
  <si>
    <t>MORISE</t>
  </si>
  <si>
    <t>LEONA</t>
  </si>
  <si>
    <t>BEQUARD</t>
  </si>
  <si>
    <t>MARIOLLE-DULONDEL</t>
  </si>
  <si>
    <t>MATTHEW</t>
  </si>
  <si>
    <t>018003</t>
  </si>
  <si>
    <t>018005</t>
  </si>
  <si>
    <t>018007</t>
  </si>
  <si>
    <t>018024</t>
  </si>
  <si>
    <t>018032</t>
  </si>
  <si>
    <t>018033</t>
  </si>
  <si>
    <t>018035</t>
  </si>
  <si>
    <t>018036</t>
  </si>
  <si>
    <t>018039</t>
  </si>
  <si>
    <t>028001</t>
  </si>
  <si>
    <t>028004</t>
  </si>
  <si>
    <t>028009</t>
  </si>
  <si>
    <t>028011</t>
  </si>
  <si>
    <t>028017</t>
  </si>
  <si>
    <t>028024</t>
  </si>
  <si>
    <t>028030</t>
  </si>
  <si>
    <t>028037</t>
  </si>
  <si>
    <t>028041</t>
  </si>
  <si>
    <t>036003</t>
  </si>
  <si>
    <t>036010</t>
  </si>
  <si>
    <t>036011</t>
  </si>
  <si>
    <t>036014</t>
  </si>
  <si>
    <t>036023</t>
  </si>
  <si>
    <t>037011</t>
  </si>
  <si>
    <t>037015</t>
  </si>
  <si>
    <t>037016</t>
  </si>
  <si>
    <t>037017</t>
  </si>
  <si>
    <t>037021</t>
  </si>
  <si>
    <t>037023</t>
  </si>
  <si>
    <t>037024</t>
  </si>
  <si>
    <t>037027</t>
  </si>
  <si>
    <t>037033</t>
  </si>
  <si>
    <t>037036</t>
  </si>
  <si>
    <t>037038</t>
  </si>
  <si>
    <t>037042</t>
  </si>
  <si>
    <t>037043</t>
  </si>
  <si>
    <t>037047</t>
  </si>
  <si>
    <t>037048</t>
  </si>
  <si>
    <t>041002</t>
  </si>
  <si>
    <t>041003</t>
  </si>
  <si>
    <t>041006</t>
  </si>
  <si>
    <t>041012</t>
  </si>
  <si>
    <t>041016</t>
  </si>
  <si>
    <t>041024</t>
  </si>
  <si>
    <t>041025</t>
  </si>
  <si>
    <t>041026</t>
  </si>
  <si>
    <t>041031</t>
  </si>
  <si>
    <t>041035</t>
  </si>
  <si>
    <t>045003</t>
  </si>
  <si>
    <t>045008</t>
  </si>
  <si>
    <t>045009</t>
  </si>
  <si>
    <t>045010</t>
  </si>
  <si>
    <t>045011</t>
  </si>
  <si>
    <t>045016</t>
  </si>
  <si>
    <t>045038</t>
  </si>
  <si>
    <t>045043</t>
  </si>
  <si>
    <t>045044</t>
  </si>
  <si>
    <t>045045</t>
  </si>
  <si>
    <t>045046</t>
  </si>
  <si>
    <t>045053</t>
  </si>
  <si>
    <t>045058</t>
  </si>
  <si>
    <t>045059</t>
  </si>
  <si>
    <t>037046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</si>
</sst>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right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/>
      <protection locked="0"/>
    </xf>
    <xf numFmtId="0" fontId="0" fillId="33" borderId="0" xfId="0" applyFill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34" borderId="0" xfId="0" applyFill="1"/>
    <xf numFmtId="0" fontId="16" fillId="0" borderId="0" xfId="0" applyFont="1" applyAlignment="1">
      <alignment horizontal="left" vertical="center"/>
    </xf>
    <xf numFmtId="0" fontId="16" fillId="0" borderId="0" xfId="0" applyFont="1" applyAlignment="1" applyProtection="1">
      <alignment horizontal="left"/>
      <protection locked="0"/>
    </xf>
    <xf numFmtId="0" fontId="16" fillId="0" borderId="0" xfId="0" applyFont="1" applyAlignment="1" applyProtection="1">
      <alignment horizontal="center"/>
      <protection locked="0"/>
    </xf>
    <xf numFmtId="0" fontId="16" fillId="34" borderId="0" xfId="0" applyFont="1" applyFill="1" applyAlignment="1" applyProtection="1">
      <alignment horizontal="center"/>
      <protection locked="0"/>
    </xf>
    <xf numFmtId="0" fontId="21" fillId="34" borderId="0" xfId="0" applyFont="1" applyFill="1" applyAlignment="1">
      <alignment horizontal="center"/>
    </xf>
    <xf numFmtId="0" fontId="0" fillId="34" borderId="0" xfId="0" applyFill="1" applyAlignment="1">
      <alignment horizontal="center"/>
    </xf>
    <xf numFmtId="0" fontId="0" fillId="33" borderId="0" xfId="0" applyFill="1"/>
    <xf numFmtId="164" fontId="0" fillId="33" borderId="0" xfId="0" applyNumberFormat="1" applyFill="1"/>
    <xf numFmtId="0" fontId="0" fillId="35" borderId="0" xfId="0" applyFill="1"/>
    <xf numFmtId="164" fontId="0" fillId="35" borderId="0" xfId="0" applyNumberFormat="1" applyFill="1"/>
    <xf numFmtId="0" fontId="0" fillId="40" borderId="0" xfId="0" applyFill="1"/>
    <xf numFmtId="164" fontId="0" fillId="40" borderId="0" xfId="0" applyNumberFormat="1" applyFill="1"/>
    <xf numFmtId="0" fontId="0" fillId="38" borderId="0" xfId="0" applyFill="1"/>
    <xf numFmtId="164" fontId="0" fillId="38" borderId="0" xfId="0" applyNumberFormat="1" applyFill="1"/>
    <xf numFmtId="0" fontId="0" fillId="35" borderId="10" xfId="0" applyFill="1" applyBorder="1" applyAlignment="1" applyProtection="1">
      <alignment horizontal="center"/>
      <protection locked="0"/>
    </xf>
    <xf numFmtId="0" fontId="16" fillId="33" borderId="10" xfId="0" applyFont="1" applyFill="1" applyBorder="1" applyAlignment="1" applyProtection="1">
      <alignment horizontal="left"/>
      <protection locked="0"/>
    </xf>
    <xf numFmtId="0" fontId="16" fillId="33" borderId="10" xfId="0" applyFont="1" applyFill="1" applyBorder="1" applyAlignment="1" applyProtection="1">
      <alignment horizontal="left" vertical="center"/>
      <protection locked="0"/>
    </xf>
    <xf numFmtId="0" fontId="0" fillId="33" borderId="10" xfId="0" applyFill="1" applyBorder="1" applyProtection="1">
      <protection locked="0"/>
    </xf>
    <xf numFmtId="0" fontId="16" fillId="0" borderId="10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8" fillId="37" borderId="14" xfId="0" applyFont="1" applyFill="1" applyBorder="1" applyAlignment="1">
      <alignment horizontal="center"/>
    </xf>
    <xf numFmtId="0" fontId="18" fillId="37" borderId="15" xfId="0" applyFont="1" applyFill="1" applyBorder="1" applyAlignment="1">
      <alignment horizontal="center"/>
    </xf>
    <xf numFmtId="0" fontId="18" fillId="37" borderId="16" xfId="0" applyFont="1" applyFill="1" applyBorder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17" xfId="0" applyFont="1" applyFill="1" applyBorder="1" applyAlignment="1" applyProtection="1">
      <alignment horizontal="center"/>
      <protection locked="0"/>
    </xf>
    <xf numFmtId="0" fontId="16" fillId="39" borderId="11" xfId="0" applyFont="1" applyFill="1" applyBorder="1" applyAlignment="1">
      <alignment horizontal="center"/>
    </xf>
    <xf numFmtId="0" fontId="16" fillId="39" borderId="18" xfId="0" applyFont="1" applyFill="1" applyBorder="1" applyAlignment="1">
      <alignment horizontal="center"/>
    </xf>
    <xf numFmtId="0" fontId="16" fillId="39" borderId="17" xfId="0" applyFont="1" applyFill="1" applyBorder="1" applyAlignment="1">
      <alignment horizontal="center"/>
    </xf>
    <xf numFmtId="0" fontId="16" fillId="36" borderId="0" xfId="0" applyFont="1" applyFill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1" fillId="38" borderId="14" xfId="0" applyFont="1" applyFill="1" applyBorder="1" applyAlignment="1">
      <alignment horizontal="center"/>
    </xf>
    <xf numFmtId="0" fontId="0" fillId="38" borderId="15" xfId="0" applyFill="1" applyBorder="1" applyAlignment="1">
      <alignment horizontal="center"/>
    </xf>
    <xf numFmtId="0" fontId="0" fillId="38" borderId="16" xfId="0" applyFill="1" applyBorder="1" applyAlignment="1">
      <alignment horizontal="center"/>
    </xf>
    <xf numFmtId="0" fontId="0" fillId="0" borderId="0" xfId="0" quotePrefix="1"/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1 2" xfId="44" xr:uid="{66A92B7C-057C-4989-9AD6-CB99E1464418}"/>
    <cellStyle name="60 % - Accent2" xfId="25" builtinId="36" customBuiltin="1"/>
    <cellStyle name="60 % - Accent2 2" xfId="45" xr:uid="{6C646F77-DFB9-43B5-ADB1-E94B62C59650}"/>
    <cellStyle name="60 % - Accent3" xfId="29" builtinId="40" customBuiltin="1"/>
    <cellStyle name="60 % - Accent3 2" xfId="46" xr:uid="{72F41DFB-EBE5-43F0-97D6-31C31E24F040}"/>
    <cellStyle name="60 % - Accent4" xfId="33" builtinId="44" customBuiltin="1"/>
    <cellStyle name="60 % - Accent4 2" xfId="47" xr:uid="{E7CA30AF-A527-4134-954D-3FD7FFE6DB33}"/>
    <cellStyle name="60 % - Accent5" xfId="37" builtinId="48" customBuiltin="1"/>
    <cellStyle name="60 % - Accent5 2" xfId="48" xr:uid="{33C94D4C-D263-4B1E-8395-4BE17CBBCDEC}"/>
    <cellStyle name="60 % - Accent6" xfId="41" builtinId="52" customBuiltin="1"/>
    <cellStyle name="60 % - Accent6 2" xfId="49" xr:uid="{571F3FAF-0368-4BA7-BFD2-C11E7A7D7395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eutre 2" xfId="43" xr:uid="{01245FC0-7A4A-40E6-B73F-C350491FFC4D}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 2" xfId="42" xr:uid="{89480182-6E05-48E0-97A7-7081C61EDE28}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S87"/>
  <sheetViews>
    <sheetView showGridLines="0" tabSelected="1" workbookViewId="0">
      <selection activeCell="R11" sqref="R11"/>
    </sheetView>
  </sheetViews>
  <sheetFormatPr baseColWidth="10" defaultColWidth="11.42578125" defaultRowHeight="15" x14ac:dyDescent="0.25"/>
  <cols>
    <col min="1" max="1" width="14.7109375" bestFit="1" customWidth="1"/>
    <col min="2" max="2" width="7.7109375" customWidth="1"/>
    <col min="3" max="3" width="11.42578125" style="1"/>
    <col min="4" max="4" width="19.7109375" style="9" customWidth="1"/>
    <col min="5" max="5" width="11.42578125" style="7"/>
    <col min="6" max="6" width="14.7109375" bestFit="1" customWidth="1"/>
    <col min="7" max="7" width="7.7109375" customWidth="1"/>
    <col min="8" max="8" width="11.42578125" style="1"/>
    <col min="9" max="9" width="20.7109375" customWidth="1"/>
    <col min="11" max="15" width="11.42578125" hidden="1" customWidth="1"/>
    <col min="16" max="16" width="11.5703125" hidden="1" customWidth="1"/>
    <col min="17" max="18" width="11.5703125" customWidth="1"/>
    <col min="19" max="26" width="11.42578125" customWidth="1"/>
  </cols>
  <sheetData>
    <row r="1" spans="1:15" ht="15.75" thickBot="1" x14ac:dyDescent="0.3"/>
    <row r="2" spans="1:15" ht="21.75" thickBot="1" x14ac:dyDescent="0.4">
      <c r="A2" s="40" t="s">
        <v>1518</v>
      </c>
      <c r="B2" s="41"/>
      <c r="C2" s="41"/>
      <c r="D2" s="41"/>
      <c r="E2" s="41"/>
      <c r="F2" s="41"/>
      <c r="G2" s="41"/>
      <c r="H2" s="41"/>
      <c r="I2" s="41"/>
      <c r="J2" s="42"/>
    </row>
    <row r="4" spans="1:15" x14ac:dyDescent="0.25">
      <c r="A4" s="5" t="s">
        <v>828</v>
      </c>
      <c r="B4" s="5"/>
      <c r="C4" s="43"/>
      <c r="D4" s="44"/>
      <c r="F4" s="5" t="s">
        <v>834</v>
      </c>
      <c r="G4" s="5"/>
      <c r="H4" s="33"/>
      <c r="I4" s="18"/>
      <c r="J4" s="18"/>
      <c r="O4" t="s">
        <v>829</v>
      </c>
    </row>
    <row r="5" spans="1:15" x14ac:dyDescent="0.25">
      <c r="O5" t="s">
        <v>830</v>
      </c>
    </row>
    <row r="6" spans="1:15" x14ac:dyDescent="0.25">
      <c r="C6" s="48" t="s">
        <v>18</v>
      </c>
      <c r="D6" s="48"/>
      <c r="E6" s="48"/>
      <c r="F6" s="48"/>
      <c r="G6" s="48"/>
      <c r="H6" s="48"/>
      <c r="M6" s="7" t="s">
        <v>23</v>
      </c>
      <c r="O6" t="s">
        <v>831</v>
      </c>
    </row>
    <row r="7" spans="1:15" x14ac:dyDescent="0.25">
      <c r="M7" s="7" t="s">
        <v>22</v>
      </c>
      <c r="O7" t="s">
        <v>832</v>
      </c>
    </row>
    <row r="8" spans="1:15" x14ac:dyDescent="0.25">
      <c r="C8" s="2" t="s">
        <v>9</v>
      </c>
      <c r="D8" s="10" t="s">
        <v>10</v>
      </c>
      <c r="E8" s="11" t="s">
        <v>11</v>
      </c>
      <c r="F8" s="11" t="s">
        <v>19</v>
      </c>
      <c r="G8" s="49" t="s">
        <v>20</v>
      </c>
      <c r="H8" s="50"/>
      <c r="M8" s="7" t="s">
        <v>24</v>
      </c>
      <c r="O8" t="s">
        <v>833</v>
      </c>
    </row>
    <row r="9" spans="1:15" x14ac:dyDescent="0.25">
      <c r="C9" s="14"/>
      <c r="D9" s="35"/>
      <c r="E9" s="35"/>
      <c r="F9" s="34"/>
      <c r="G9" s="43"/>
      <c r="H9" s="44"/>
      <c r="M9" s="7" t="s">
        <v>21</v>
      </c>
    </row>
    <row r="10" spans="1:15" x14ac:dyDescent="0.25">
      <c r="C10" s="14"/>
      <c r="D10" s="35"/>
      <c r="E10" s="35"/>
      <c r="F10" s="34"/>
      <c r="G10" s="43"/>
      <c r="H10" s="44"/>
      <c r="M10" s="7" t="s">
        <v>16</v>
      </c>
    </row>
    <row r="11" spans="1:15" x14ac:dyDescent="0.25">
      <c r="C11" s="14"/>
      <c r="D11" s="35"/>
      <c r="E11" s="35"/>
      <c r="F11" s="34"/>
      <c r="G11" s="43"/>
      <c r="H11" s="44"/>
      <c r="M11" s="7" t="s">
        <v>25</v>
      </c>
    </row>
    <row r="12" spans="1:15" x14ac:dyDescent="0.25">
      <c r="C12" s="14"/>
      <c r="D12" s="35"/>
      <c r="E12" s="35"/>
      <c r="F12" s="34"/>
      <c r="G12" s="43"/>
      <c r="H12" s="44"/>
      <c r="M12" s="7" t="s">
        <v>26</v>
      </c>
    </row>
    <row r="13" spans="1:15" x14ac:dyDescent="0.25">
      <c r="C13" s="14"/>
      <c r="D13" s="35"/>
      <c r="E13" s="35"/>
      <c r="F13" s="34"/>
      <c r="G13" s="43"/>
      <c r="H13" s="44"/>
      <c r="M13" s="7" t="s">
        <v>35</v>
      </c>
    </row>
    <row r="14" spans="1:15" x14ac:dyDescent="0.25">
      <c r="C14" s="14"/>
      <c r="D14" s="35"/>
      <c r="E14" s="35"/>
      <c r="F14" s="34"/>
      <c r="G14" s="43"/>
      <c r="H14" s="44"/>
      <c r="M14" s="7"/>
    </row>
    <row r="15" spans="1:15" x14ac:dyDescent="0.25">
      <c r="C15" s="14"/>
      <c r="D15" s="35"/>
      <c r="E15" s="35"/>
      <c r="F15" s="34"/>
      <c r="G15" s="43"/>
      <c r="H15" s="44"/>
    </row>
    <row r="16" spans="1:15" ht="15.75" thickBot="1" x14ac:dyDescent="0.3">
      <c r="C16" s="22"/>
      <c r="D16" s="19"/>
      <c r="E16" s="19"/>
      <c r="F16" s="20"/>
      <c r="G16" s="21"/>
      <c r="H16" s="21"/>
    </row>
    <row r="17" spans="1:13" ht="19.5" thickBot="1" x14ac:dyDescent="0.35">
      <c r="A17" s="51" t="s">
        <v>836</v>
      </c>
      <c r="B17" s="52"/>
      <c r="C17" s="52"/>
      <c r="D17" s="52"/>
      <c r="E17" s="52"/>
      <c r="F17" s="52"/>
      <c r="G17" s="52"/>
      <c r="H17" s="52"/>
      <c r="I17" s="52"/>
      <c r="J17" s="53"/>
    </row>
    <row r="18" spans="1:13" ht="18.75" x14ac:dyDescent="0.3">
      <c r="A18" s="23"/>
      <c r="B18" s="24"/>
      <c r="C18" s="24"/>
      <c r="D18" s="24"/>
      <c r="E18" s="24"/>
      <c r="F18" s="24"/>
      <c r="G18" s="24"/>
      <c r="H18" s="24"/>
      <c r="I18" s="24"/>
      <c r="J18" s="24"/>
    </row>
    <row r="19" spans="1:13" x14ac:dyDescent="0.25">
      <c r="A19" s="45" t="s">
        <v>12</v>
      </c>
      <c r="B19" s="46"/>
      <c r="C19" s="46"/>
      <c r="D19" s="46"/>
      <c r="E19" s="47"/>
      <c r="F19" s="45" t="s">
        <v>13</v>
      </c>
      <c r="G19" s="46"/>
      <c r="H19" s="46"/>
      <c r="I19" s="46"/>
      <c r="J19" s="47"/>
    </row>
    <row r="20" spans="1:13" x14ac:dyDescent="0.25">
      <c r="A20" s="2" t="s">
        <v>8</v>
      </c>
      <c r="B20" s="2" t="s">
        <v>17</v>
      </c>
      <c r="C20" s="2" t="s">
        <v>9</v>
      </c>
      <c r="D20" s="10" t="s">
        <v>10</v>
      </c>
      <c r="E20" s="11" t="s">
        <v>11</v>
      </c>
      <c r="F20" s="2" t="s">
        <v>8</v>
      </c>
      <c r="G20" s="2" t="s">
        <v>17</v>
      </c>
      <c r="H20" s="2" t="s">
        <v>9</v>
      </c>
      <c r="I20" s="2" t="s">
        <v>10</v>
      </c>
      <c r="J20" s="2" t="s">
        <v>11</v>
      </c>
      <c r="M20" s="7" t="s">
        <v>27</v>
      </c>
    </row>
    <row r="21" spans="1:13" x14ac:dyDescent="0.25">
      <c r="A21" s="37" t="s">
        <v>835</v>
      </c>
      <c r="B21" s="13">
        <v>1</v>
      </c>
      <c r="C21" s="6"/>
      <c r="D21" s="4" t="str">
        <f>IF(C21&lt;&gt;"",VLOOKUP(C21,Licenciés!A:C,2,FALSE),"")</f>
        <v/>
      </c>
      <c r="E21" s="12" t="str">
        <f>IF(C21&lt;&gt;"",VLOOKUP(C21,Licenciés!A:C,3,FALSE),"")</f>
        <v/>
      </c>
      <c r="F21" s="37" t="s">
        <v>835</v>
      </c>
      <c r="G21" s="13">
        <v>1</v>
      </c>
      <c r="H21" s="36"/>
      <c r="I21" s="4" t="str">
        <f>IF(H21&lt;&gt;"",VLOOKUP(H21,Licenciés!A:C,2,FALSE),"")</f>
        <v/>
      </c>
      <c r="J21" s="3" t="str">
        <f>IF(H21&lt;&gt;"",VLOOKUP(H21,Licenciés!A:C,3,FALSE),"")</f>
        <v/>
      </c>
      <c r="M21" s="7" t="s">
        <v>28</v>
      </c>
    </row>
    <row r="22" spans="1:13" x14ac:dyDescent="0.25">
      <c r="A22" s="37"/>
      <c r="B22" s="13">
        <v>2</v>
      </c>
      <c r="C22" s="6"/>
      <c r="D22" s="4" t="str">
        <f>IF(C22&lt;&gt;"",VLOOKUP(C22,Licenciés!A:C,2,FALSE),"")</f>
        <v/>
      </c>
      <c r="E22" s="12" t="str">
        <f>IF(C22&lt;&gt;"",VLOOKUP(C22,Licenciés!A:C,3,FALSE),"")</f>
        <v/>
      </c>
      <c r="F22" s="37"/>
      <c r="G22" s="13">
        <v>2</v>
      </c>
      <c r="H22" s="36"/>
      <c r="I22" s="4" t="str">
        <f>IF(H22&lt;&gt;"",VLOOKUP(H22,Licenciés!A:C,2,FALSE),"")</f>
        <v/>
      </c>
      <c r="J22" s="3" t="str">
        <f>IF(H22&lt;&gt;"",VLOOKUP(H22,Licenciés!A:C,3,FALSE),"")</f>
        <v/>
      </c>
      <c r="M22" s="7" t="s">
        <v>29</v>
      </c>
    </row>
    <row r="23" spans="1:13" x14ac:dyDescent="0.25">
      <c r="A23" s="37" t="s">
        <v>838</v>
      </c>
      <c r="B23" s="13">
        <v>1</v>
      </c>
      <c r="C23" s="6"/>
      <c r="D23" s="4" t="str">
        <f>IF(C23&lt;&gt;"",VLOOKUP(C23,Licenciés!A:C,2,FALSE),"")</f>
        <v/>
      </c>
      <c r="E23" s="12" t="str">
        <f>IF(C23&lt;&gt;"",VLOOKUP(C23,Licenciés!A:C,3,FALSE),"")</f>
        <v/>
      </c>
      <c r="F23" s="37" t="s">
        <v>838</v>
      </c>
      <c r="G23" s="13">
        <v>1</v>
      </c>
      <c r="H23" s="36"/>
      <c r="I23" s="4" t="str">
        <f>IF(H23&lt;&gt;"",VLOOKUP(H23,Licenciés!A:C,2,FALSE),"")</f>
        <v/>
      </c>
      <c r="J23" s="3" t="str">
        <f>IF(H23&lt;&gt;"",VLOOKUP(H23,Licenciés!A:C,3,FALSE),"")</f>
        <v/>
      </c>
    </row>
    <row r="24" spans="1:13" x14ac:dyDescent="0.25">
      <c r="A24" s="37"/>
      <c r="B24" s="13">
        <v>2</v>
      </c>
      <c r="C24" s="6"/>
      <c r="D24" s="4" t="str">
        <f>IF(C24&lt;&gt;"",VLOOKUP(C24,Licenciés!A:C,2,FALSE),"")</f>
        <v/>
      </c>
      <c r="E24" s="12" t="str">
        <f>IF(C24&lt;&gt;"",VLOOKUP(C24,Licenciés!A:C,3,FALSE),"")</f>
        <v/>
      </c>
      <c r="F24" s="37"/>
      <c r="G24" s="13">
        <v>2</v>
      </c>
      <c r="H24" s="36"/>
      <c r="I24" s="4" t="str">
        <f>IF(H24&lt;&gt;"",VLOOKUP(H24,Licenciés!A:C,2,FALSE),"")</f>
        <v/>
      </c>
      <c r="J24" s="3" t="str">
        <f>IF(H24&lt;&gt;"",VLOOKUP(H24,Licenciés!A:C,3,FALSE),"")</f>
        <v/>
      </c>
    </row>
    <row r="25" spans="1:13" x14ac:dyDescent="0.25">
      <c r="A25" s="37" t="s">
        <v>837</v>
      </c>
      <c r="B25" s="13">
        <v>1</v>
      </c>
      <c r="C25" s="6"/>
      <c r="D25" s="4" t="str">
        <f>IF(C25&lt;&gt;"",VLOOKUP(C25,Licenciés!A:C,2,FALSE),"")</f>
        <v/>
      </c>
      <c r="E25" s="12" t="str">
        <f>IF(C25&lt;&gt;"",VLOOKUP(C25,Licenciés!A:C,3,FALSE),"")</f>
        <v/>
      </c>
      <c r="F25" s="37" t="s">
        <v>837</v>
      </c>
      <c r="G25" s="13">
        <v>1</v>
      </c>
      <c r="H25" s="36"/>
      <c r="I25" s="4" t="str">
        <f>IF(H25&lt;&gt;"",VLOOKUP(H25,Licenciés!A:C,2,FALSE),"")</f>
        <v/>
      </c>
      <c r="J25" s="3" t="str">
        <f>IF(H25&lt;&gt;"",VLOOKUP(H25,Licenciés!A:C,3,FALSE),"")</f>
        <v/>
      </c>
    </row>
    <row r="26" spans="1:13" x14ac:dyDescent="0.25">
      <c r="A26" s="37"/>
      <c r="B26" s="13">
        <v>2</v>
      </c>
      <c r="C26" s="6"/>
      <c r="D26" s="4" t="str">
        <f>IF(C26&lt;&gt;"",VLOOKUP(C26,Licenciés!A:C,2,FALSE),"")</f>
        <v/>
      </c>
      <c r="E26" s="12" t="str">
        <f>IF(C26&lt;&gt;"",VLOOKUP(C26,Licenciés!A:C,3,FALSE),"")</f>
        <v/>
      </c>
      <c r="F26" s="37"/>
      <c r="G26" s="13">
        <v>2</v>
      </c>
      <c r="H26" s="36"/>
      <c r="I26" s="4" t="str">
        <f>IF(H26&lt;&gt;"",VLOOKUP(H26,Licenciés!A:C,2,FALSE),"")</f>
        <v/>
      </c>
      <c r="J26" s="3" t="str">
        <f>IF(H26&lt;&gt;"",VLOOKUP(H26,Licenciés!A:C,3,FALSE),"")</f>
        <v/>
      </c>
    </row>
    <row r="27" spans="1:13" x14ac:dyDescent="0.25">
      <c r="A27" s="38" t="s">
        <v>0</v>
      </c>
      <c r="B27" s="13">
        <v>1</v>
      </c>
      <c r="C27" s="6"/>
      <c r="D27" s="4" t="str">
        <f>IF(C27&lt;&gt;"",VLOOKUP(C27,Licenciés!A:C,2,FALSE),"")</f>
        <v/>
      </c>
      <c r="E27" s="12" t="str">
        <f>IF(C27&lt;&gt;"",VLOOKUP(C27,Licenciés!A:C,3,FALSE),"")</f>
        <v/>
      </c>
      <c r="F27" s="38" t="s">
        <v>0</v>
      </c>
      <c r="G27" s="13">
        <v>1</v>
      </c>
      <c r="H27" s="36"/>
      <c r="I27" s="4" t="str">
        <f>IF(H27&lt;&gt;"",VLOOKUP(H27,Licenciés!A:C,2,FALSE),"")</f>
        <v/>
      </c>
      <c r="J27" s="3" t="str">
        <f>IF(H27&lt;&gt;"",VLOOKUP(H27,Licenciés!A:C,3,FALSE),"")</f>
        <v/>
      </c>
    </row>
    <row r="28" spans="1:13" x14ac:dyDescent="0.25">
      <c r="A28" s="39"/>
      <c r="B28" s="13">
        <v>2</v>
      </c>
      <c r="C28" s="6"/>
      <c r="D28" s="4" t="str">
        <f>IF(C28&lt;&gt;"",VLOOKUP(C28,Licenciés!A:C,2,FALSE),"")</f>
        <v/>
      </c>
      <c r="E28" s="12" t="str">
        <f>IF(C28&lt;&gt;"",VLOOKUP(C28,Licenciés!A:C,3,FALSE),"")</f>
        <v/>
      </c>
      <c r="F28" s="39"/>
      <c r="G28" s="13">
        <v>2</v>
      </c>
      <c r="H28" s="36"/>
      <c r="I28" s="4" t="str">
        <f>IF(H28&lt;&gt;"",VLOOKUP(H28,Licenciés!A:C,2,FALSE),"")</f>
        <v/>
      </c>
      <c r="J28" s="3" t="str">
        <f>IF(H28&lt;&gt;"",VLOOKUP(H28,Licenciés!A:C,3,FALSE),"")</f>
        <v/>
      </c>
    </row>
    <row r="29" spans="1:13" x14ac:dyDescent="0.25">
      <c r="A29" s="38" t="s">
        <v>1</v>
      </c>
      <c r="B29" s="13">
        <v>1</v>
      </c>
      <c r="C29" s="6"/>
      <c r="D29" s="4" t="str">
        <f>IF(C29&lt;&gt;"",VLOOKUP(C29,Licenciés!A:C,2,FALSE),"")</f>
        <v/>
      </c>
      <c r="E29" s="12" t="str">
        <f>IF(C29&lt;&gt;"",VLOOKUP(C29,Licenciés!A:C,3,FALSE),"")</f>
        <v/>
      </c>
      <c r="F29" s="38" t="s">
        <v>1</v>
      </c>
      <c r="G29" s="13">
        <v>1</v>
      </c>
      <c r="H29" s="36"/>
      <c r="I29" s="4" t="str">
        <f>IF(H29&lt;&gt;"",VLOOKUP(H29,Licenciés!A:C,2,FALSE),"")</f>
        <v/>
      </c>
      <c r="J29" s="3" t="str">
        <f>IF(H29&lt;&gt;"",VLOOKUP(H29,Licenciés!A:C,3,FALSE),"")</f>
        <v/>
      </c>
    </row>
    <row r="30" spans="1:13" x14ac:dyDescent="0.25">
      <c r="A30" s="39"/>
      <c r="B30" s="13">
        <v>2</v>
      </c>
      <c r="C30" s="6"/>
      <c r="D30" s="4" t="str">
        <f>IF(C30&lt;&gt;"",VLOOKUP(C30,Licenciés!A:C,2,FALSE),"")</f>
        <v/>
      </c>
      <c r="E30" s="12" t="str">
        <f>IF(C30&lt;&gt;"",VLOOKUP(C30,Licenciés!A:C,3,FALSE),"")</f>
        <v/>
      </c>
      <c r="F30" s="39"/>
      <c r="G30" s="13">
        <v>2</v>
      </c>
      <c r="H30" s="36"/>
      <c r="I30" s="4" t="str">
        <f>IF(H30&lt;&gt;"",VLOOKUP(H30,Licenciés!A:C,2,FALSE),"")</f>
        <v/>
      </c>
      <c r="J30" s="3" t="str">
        <f>IF(H30&lt;&gt;"",VLOOKUP(H30,Licenciés!A:C,3,FALSE),"")</f>
        <v/>
      </c>
    </row>
    <row r="31" spans="1:13" x14ac:dyDescent="0.25">
      <c r="A31" s="38" t="s">
        <v>2</v>
      </c>
      <c r="B31" s="13">
        <v>1</v>
      </c>
      <c r="C31" s="6"/>
      <c r="D31" s="4" t="str">
        <f>IF(C31&lt;&gt;"",VLOOKUP(C31,Licenciés!A:C,2,FALSE),"")</f>
        <v/>
      </c>
      <c r="E31" s="12" t="str">
        <f>IF(C31&lt;&gt;"",VLOOKUP(C31,Licenciés!A:C,3,FALSE),"")</f>
        <v/>
      </c>
      <c r="F31" s="38" t="s">
        <v>2</v>
      </c>
      <c r="G31" s="13">
        <v>1</v>
      </c>
      <c r="H31" s="36"/>
      <c r="I31" s="4" t="str">
        <f>IF(H31&lt;&gt;"",VLOOKUP(H31,Licenciés!A:C,2,FALSE),"")</f>
        <v/>
      </c>
      <c r="J31" s="3" t="str">
        <f>IF(H31&lt;&gt;"",VLOOKUP(H31,Licenciés!A:C,3,FALSE),"")</f>
        <v/>
      </c>
    </row>
    <row r="32" spans="1:13" x14ac:dyDescent="0.25">
      <c r="A32" s="39"/>
      <c r="B32" s="13">
        <v>2</v>
      </c>
      <c r="C32" s="6"/>
      <c r="D32" s="4" t="str">
        <f>IF(C32&lt;&gt;"",VLOOKUP(C32,Licenciés!A:C,2,FALSE),"")</f>
        <v/>
      </c>
      <c r="E32" s="12" t="str">
        <f>IF(C32&lt;&gt;"",VLOOKUP(C32,Licenciés!A:C,3,FALSE),"")</f>
        <v/>
      </c>
      <c r="F32" s="39"/>
      <c r="G32" s="13">
        <v>2</v>
      </c>
      <c r="H32" s="36"/>
      <c r="I32" s="4" t="str">
        <f>IF(H32&lt;&gt;"",VLOOKUP(H32,Licenciés!A:C,2,FALSE),"")</f>
        <v/>
      </c>
      <c r="J32" s="3" t="str">
        <f>IF(H32&lt;&gt;"",VLOOKUP(H32,Licenciés!A:C,3,FALSE),"")</f>
        <v/>
      </c>
    </row>
    <row r="33" spans="1:10" x14ac:dyDescent="0.25">
      <c r="A33" s="38" t="s">
        <v>3</v>
      </c>
      <c r="B33" s="13">
        <v>1</v>
      </c>
      <c r="C33" s="6"/>
      <c r="D33" s="4" t="str">
        <f>IF(C33&lt;&gt;"",VLOOKUP(C33,Licenciés!A:C,2,FALSE),"")</f>
        <v/>
      </c>
      <c r="E33" s="12" t="str">
        <f>IF(C33&lt;&gt;"",VLOOKUP(C33,Licenciés!A:C,3,FALSE),"")</f>
        <v/>
      </c>
      <c r="F33" s="38" t="s">
        <v>3</v>
      </c>
      <c r="G33" s="13">
        <v>1</v>
      </c>
      <c r="H33" s="36"/>
      <c r="I33" s="4" t="str">
        <f>IF(H33&lt;&gt;"",VLOOKUP(H33,Licenciés!A:C,2,FALSE),"")</f>
        <v/>
      </c>
      <c r="J33" s="3" t="str">
        <f>IF(H33&lt;&gt;"",VLOOKUP(H33,Licenciés!A:C,3,FALSE),"")</f>
        <v/>
      </c>
    </row>
    <row r="34" spans="1:10" x14ac:dyDescent="0.25">
      <c r="A34" s="39"/>
      <c r="B34" s="13">
        <v>2</v>
      </c>
      <c r="C34" s="6"/>
      <c r="D34" s="4" t="str">
        <f>IF(C34&lt;&gt;"",VLOOKUP(C34,Licenciés!A:C,2,FALSE),"")</f>
        <v/>
      </c>
      <c r="E34" s="12" t="str">
        <f>IF(C34&lt;&gt;"",VLOOKUP(C34,Licenciés!A:C,3,FALSE),"")</f>
        <v/>
      </c>
      <c r="F34" s="39"/>
      <c r="G34" s="13">
        <v>2</v>
      </c>
      <c r="H34" s="36"/>
      <c r="I34" s="4" t="str">
        <f>IF(H34&lt;&gt;"",VLOOKUP(H34,Licenciés!A:C,2,FALSE),"")</f>
        <v/>
      </c>
      <c r="J34" s="3" t="str">
        <f>IF(H34&lt;&gt;"",VLOOKUP(H34,Licenciés!A:C,3,FALSE),"")</f>
        <v/>
      </c>
    </row>
    <row r="35" spans="1:10" x14ac:dyDescent="0.25">
      <c r="A35" s="38" t="s">
        <v>4</v>
      </c>
      <c r="B35" s="13">
        <v>1</v>
      </c>
      <c r="C35" s="6"/>
      <c r="D35" s="4" t="str">
        <f>IF(C35&lt;&gt;"",VLOOKUP(C35,Licenciés!A:C,2,FALSE),"")</f>
        <v/>
      </c>
      <c r="E35" s="12" t="str">
        <f>IF(C35&lt;&gt;"",VLOOKUP(C35,Licenciés!A:C,3,FALSE),"")</f>
        <v/>
      </c>
      <c r="F35" s="38" t="s">
        <v>4</v>
      </c>
      <c r="G35" s="13">
        <v>1</v>
      </c>
      <c r="H35" s="36"/>
      <c r="I35" s="4" t="str">
        <f>IF(H35&lt;&gt;"",VLOOKUP(H35,Licenciés!A:C,2,FALSE),"")</f>
        <v/>
      </c>
      <c r="J35" s="3" t="str">
        <f>IF(H35&lt;&gt;"",VLOOKUP(H35,Licenciés!A:C,3,FALSE),"")</f>
        <v/>
      </c>
    </row>
    <row r="36" spans="1:10" x14ac:dyDescent="0.25">
      <c r="A36" s="39"/>
      <c r="B36" s="13">
        <v>2</v>
      </c>
      <c r="C36" s="6"/>
      <c r="D36" s="4" t="str">
        <f>IF(C36&lt;&gt;"",VLOOKUP(C36,Licenciés!A:C,2,FALSE),"")</f>
        <v/>
      </c>
      <c r="E36" s="12" t="str">
        <f>IF(C36&lt;&gt;"",VLOOKUP(C36,Licenciés!A:C,3,FALSE),"")</f>
        <v/>
      </c>
      <c r="F36" s="39"/>
      <c r="G36" s="13">
        <v>2</v>
      </c>
      <c r="H36" s="36"/>
      <c r="I36" s="4" t="str">
        <f>IF(H36&lt;&gt;"",VLOOKUP(H36,Licenciés!A:C,2,FALSE),"")</f>
        <v/>
      </c>
      <c r="J36" s="3" t="str">
        <f>IF(H36&lt;&gt;"",VLOOKUP(H36,Licenciés!A:C,3,FALSE),"")</f>
        <v/>
      </c>
    </row>
    <row r="37" spans="1:10" x14ac:dyDescent="0.25">
      <c r="A37" s="38" t="s">
        <v>5</v>
      </c>
      <c r="B37" s="13">
        <v>1</v>
      </c>
      <c r="C37" s="6"/>
      <c r="D37" s="4" t="str">
        <f>IF(C37&lt;&gt;"",VLOOKUP(C37,Licenciés!A:C,2,FALSE),"")</f>
        <v/>
      </c>
      <c r="E37" s="12" t="str">
        <f>IF(C37&lt;&gt;"",VLOOKUP(C37,Licenciés!A:C,3,FALSE),"")</f>
        <v/>
      </c>
      <c r="F37" s="38" t="s">
        <v>5</v>
      </c>
      <c r="G37" s="13">
        <v>1</v>
      </c>
      <c r="H37" s="36"/>
      <c r="I37" s="4" t="str">
        <f>IF(H37&lt;&gt;"",VLOOKUP(H37,Licenciés!A:C,2,FALSE),"")</f>
        <v/>
      </c>
      <c r="J37" s="3" t="str">
        <f>IF(H37&lt;&gt;"",VLOOKUP(H37,Licenciés!A:C,3,FALSE),"")</f>
        <v/>
      </c>
    </row>
    <row r="38" spans="1:10" x14ac:dyDescent="0.25">
      <c r="A38" s="39"/>
      <c r="B38" s="13">
        <v>2</v>
      </c>
      <c r="C38" s="15"/>
      <c r="D38" s="4" t="str">
        <f>IF(C38&lt;&gt;"",VLOOKUP(C38,Licenciés!A:C,2,FALSE),"")</f>
        <v/>
      </c>
      <c r="E38" s="12" t="str">
        <f>IF(C38&lt;&gt;"",VLOOKUP(C38,Licenciés!A:C,3,FALSE),"")</f>
        <v/>
      </c>
      <c r="F38" s="39"/>
      <c r="G38" s="13">
        <v>2</v>
      </c>
      <c r="H38" s="36"/>
      <c r="I38" s="4" t="str">
        <f>IF(H38&lt;&gt;"",VLOOKUP(H38,Licenciés!A:C,2,FALSE),"")</f>
        <v/>
      </c>
      <c r="J38" s="3" t="str">
        <f>IF(H38&lt;&gt;"",VLOOKUP(H38,Licenciés!A:C,3,FALSE),"")</f>
        <v/>
      </c>
    </row>
    <row r="39" spans="1:10" x14ac:dyDescent="0.25">
      <c r="A39" s="38" t="s">
        <v>6</v>
      </c>
      <c r="B39" s="13">
        <v>1</v>
      </c>
      <c r="C39" s="6"/>
      <c r="D39" s="4" t="str">
        <f>IF(C39&lt;&gt;"",VLOOKUP(C39,Licenciés!A:C,2,FALSE),"")</f>
        <v/>
      </c>
      <c r="E39" s="12" t="str">
        <f>IF(C39&lt;&gt;"",VLOOKUP(C39,Licenciés!A:C,3,FALSE),"")</f>
        <v/>
      </c>
      <c r="F39" s="38" t="s">
        <v>6</v>
      </c>
      <c r="G39" s="13">
        <v>1</v>
      </c>
      <c r="H39" s="36"/>
      <c r="I39" s="4" t="str">
        <f>IF(H39&lt;&gt;"",VLOOKUP(H39,Licenciés!A:C,2,FALSE),"")</f>
        <v/>
      </c>
      <c r="J39" s="3" t="str">
        <f>IF(H39&lt;&gt;"",VLOOKUP(H39,Licenciés!A:C,3,FALSE),"")</f>
        <v/>
      </c>
    </row>
    <row r="40" spans="1:10" x14ac:dyDescent="0.25">
      <c r="A40" s="39"/>
      <c r="B40" s="13">
        <v>2</v>
      </c>
      <c r="C40" s="15"/>
      <c r="D40" s="4" t="str">
        <f>IF(C40&lt;&gt;"",VLOOKUP(C40,Licenciés!A:C,2,FALSE),"")</f>
        <v/>
      </c>
      <c r="E40" s="12" t="str">
        <f>IF(C40&lt;&gt;"",VLOOKUP(C40,Licenciés!A:C,3,FALSE),"")</f>
        <v/>
      </c>
      <c r="F40" s="39"/>
      <c r="G40" s="13">
        <v>2</v>
      </c>
      <c r="H40" s="36"/>
      <c r="I40" s="4" t="str">
        <f>IF(H40&lt;&gt;"",VLOOKUP(H40,Licenciés!A:C,2,FALSE),"")</f>
        <v/>
      </c>
      <c r="J40" s="3" t="str">
        <f>IF(H40&lt;&gt;"",VLOOKUP(H40,Licenciés!A:C,3,FALSE),"")</f>
        <v/>
      </c>
    </row>
    <row r="41" spans="1:10" x14ac:dyDescent="0.25">
      <c r="A41" s="38" t="s">
        <v>7</v>
      </c>
      <c r="B41" s="13">
        <v>1</v>
      </c>
      <c r="C41" s="6"/>
      <c r="D41" s="4" t="str">
        <f>IF(C41&lt;&gt;"",VLOOKUP(C41,Licenciés!A:C,2,FALSE),"")</f>
        <v/>
      </c>
      <c r="E41" s="12" t="str">
        <f>IF(C41&lt;&gt;"",VLOOKUP(C41,Licenciés!A:C,3,FALSE),"")</f>
        <v/>
      </c>
      <c r="F41" s="38" t="s">
        <v>7</v>
      </c>
      <c r="G41" s="13">
        <v>1</v>
      </c>
      <c r="H41" s="36"/>
      <c r="I41" s="4" t="str">
        <f>IF(H41&lt;&gt;"",VLOOKUP(H41,Licenciés!A:C,2,FALSE),"")</f>
        <v/>
      </c>
      <c r="J41" s="3" t="str">
        <f>IF(H41&lt;&gt;"",VLOOKUP(H41,Licenciés!A:C,3,FALSE),"")</f>
        <v/>
      </c>
    </row>
    <row r="42" spans="1:10" x14ac:dyDescent="0.25">
      <c r="A42" s="39"/>
      <c r="B42" s="13">
        <v>2</v>
      </c>
      <c r="C42" s="15"/>
      <c r="D42" s="4" t="str">
        <f>IF(C42&lt;&gt;"",VLOOKUP(C42,Licenciés!A:C,2,FALSE),"")</f>
        <v/>
      </c>
      <c r="E42" s="12" t="str">
        <f>IF(C42&lt;&gt;"",VLOOKUP(C42,Licenciés!A:C,3,FALSE),"")</f>
        <v/>
      </c>
      <c r="F42" s="39"/>
      <c r="G42" s="13">
        <v>2</v>
      </c>
      <c r="H42" s="36"/>
      <c r="I42" s="4" t="str">
        <f>IF(H42&lt;&gt;"",VLOOKUP(H42,Licenciés!A:C,2,FALSE),"")</f>
        <v/>
      </c>
      <c r="J42" s="3" t="str">
        <f>IF(H42&lt;&gt;"",VLOOKUP(H42,Licenciés!A:C,3,FALSE),"")</f>
        <v/>
      </c>
    </row>
    <row r="43" spans="1:10" x14ac:dyDescent="0.25">
      <c r="A43" s="38" t="s">
        <v>843</v>
      </c>
      <c r="B43" s="13">
        <v>1</v>
      </c>
      <c r="C43" s="6"/>
      <c r="D43" s="4" t="str">
        <f>IF(C43&lt;&gt;"",VLOOKUP(C43,Licenciés!A:C,2,FALSE),"")</f>
        <v/>
      </c>
      <c r="E43" s="12" t="str">
        <f>IF(C43&lt;&gt;"",VLOOKUP(C43,Licenciés!A:C,3,FALSE),"")</f>
        <v/>
      </c>
      <c r="F43" s="38" t="s">
        <v>843</v>
      </c>
      <c r="G43" s="13">
        <v>1</v>
      </c>
      <c r="H43" s="36"/>
      <c r="I43" s="4" t="str">
        <f>IF(H43&lt;&gt;"",VLOOKUP(H43,Licenciés!A:C,2,FALSE),"")</f>
        <v/>
      </c>
      <c r="J43" s="3" t="str">
        <f>IF(H43&lt;&gt;"",VLOOKUP(H43,Licenciés!A:C,3,FALSE),"")</f>
        <v/>
      </c>
    </row>
    <row r="44" spans="1:10" x14ac:dyDescent="0.25">
      <c r="A44" s="39"/>
      <c r="B44" s="13">
        <v>2</v>
      </c>
      <c r="C44" s="15"/>
      <c r="D44" s="4" t="str">
        <f>IF(C44&lt;&gt;"",VLOOKUP(C44,Licenciés!A:C,2,FALSE),"")</f>
        <v/>
      </c>
      <c r="E44" s="12" t="str">
        <f>IF(C44&lt;&gt;"",VLOOKUP(C44,Licenciés!A:C,3,FALSE),"")</f>
        <v/>
      </c>
      <c r="F44" s="39"/>
      <c r="G44" s="13">
        <v>2</v>
      </c>
      <c r="H44" s="36"/>
      <c r="I44" s="4" t="str">
        <f>IF(H44&lt;&gt;"",VLOOKUP(H44,Licenciés!A:C,2,FALSE),"")</f>
        <v/>
      </c>
      <c r="J44" s="3" t="str">
        <f>IF(H44&lt;&gt;"",VLOOKUP(H44,Licenciés!A:C,3,FALSE),"")</f>
        <v/>
      </c>
    </row>
    <row r="45" spans="1:10" x14ac:dyDescent="0.25">
      <c r="A45" s="37" t="s">
        <v>839</v>
      </c>
      <c r="B45" s="13">
        <v>1</v>
      </c>
      <c r="C45" s="6"/>
      <c r="D45" s="4" t="str">
        <f>IF(C45&lt;&gt;"",VLOOKUP(C45,Licenciés!A:C,2,FALSE),"")</f>
        <v/>
      </c>
      <c r="E45" s="12" t="str">
        <f>IF(C45&lt;&gt;"",VLOOKUP(C45,Licenciés!A:C,3,FALSE),"")</f>
        <v/>
      </c>
      <c r="F45" s="37" t="s">
        <v>839</v>
      </c>
      <c r="G45" s="13">
        <v>1</v>
      </c>
      <c r="H45" s="36"/>
      <c r="I45" s="4" t="str">
        <f>IF(H45&lt;&gt;"",VLOOKUP(H45,Licenciés!A:C,2,FALSE),"")</f>
        <v/>
      </c>
      <c r="J45" s="3" t="str">
        <f>IF(H45&lt;&gt;"",VLOOKUP(H45,Licenciés!A:C,3,FALSE),"")</f>
        <v/>
      </c>
    </row>
    <row r="46" spans="1:10" x14ac:dyDescent="0.25">
      <c r="A46" s="37"/>
      <c r="B46" s="13">
        <v>2</v>
      </c>
      <c r="C46" s="6"/>
      <c r="D46" s="4" t="str">
        <f>IF(C46&lt;&gt;"",VLOOKUP(C46,Licenciés!A:C,2,FALSE),"")</f>
        <v/>
      </c>
      <c r="E46" s="12" t="str">
        <f>IF(C46&lt;&gt;"",VLOOKUP(C46,Licenciés!A:C,3,FALSE),"")</f>
        <v/>
      </c>
      <c r="F46" s="37"/>
      <c r="G46" s="13">
        <v>2</v>
      </c>
      <c r="H46" s="36"/>
      <c r="I46" s="4" t="str">
        <f>IF(H46&lt;&gt;"",VLOOKUP(H46,Licenciés!A:C,2,FALSE),"")</f>
        <v/>
      </c>
      <c r="J46" s="3" t="str">
        <f>IF(H46&lt;&gt;"",VLOOKUP(H46,Licenciés!A:C,3,FALSE),"")</f>
        <v/>
      </c>
    </row>
    <row r="47" spans="1:10" x14ac:dyDescent="0.25">
      <c r="A47" s="37"/>
      <c r="B47" s="13">
        <v>3</v>
      </c>
      <c r="C47" s="6"/>
      <c r="D47" s="4" t="str">
        <f>IF(C47&lt;&gt;"",VLOOKUP(C47,Licenciés!A:C,2,FALSE),"")</f>
        <v/>
      </c>
      <c r="E47" s="12" t="str">
        <f>IF(C47&lt;&gt;"",VLOOKUP(C47,Licenciés!A:C,3,FALSE),"")</f>
        <v/>
      </c>
      <c r="F47" s="37"/>
      <c r="G47" s="13">
        <v>3</v>
      </c>
      <c r="H47" s="36"/>
      <c r="I47" s="4" t="str">
        <f>IF(H47&lt;&gt;"",VLOOKUP(H47,Licenciés!A:C,2,FALSE),"")</f>
        <v/>
      </c>
      <c r="J47" s="3" t="str">
        <f>IF(H47&lt;&gt;"",VLOOKUP(H47,Licenciés!A:C,3,FALSE),"")</f>
        <v/>
      </c>
    </row>
    <row r="48" spans="1:10" x14ac:dyDescent="0.25">
      <c r="A48" s="37"/>
      <c r="B48" s="13">
        <v>4</v>
      </c>
      <c r="C48" s="6"/>
      <c r="D48" s="4" t="str">
        <f>IF(C48&lt;&gt;"",VLOOKUP(C48,Licenciés!A:C,2,FALSE),"")</f>
        <v/>
      </c>
      <c r="E48" s="12" t="str">
        <f>IF(C48&lt;&gt;"",VLOOKUP(C48,Licenciés!A:C,3,FALSE),"")</f>
        <v/>
      </c>
      <c r="F48" s="37"/>
      <c r="G48" s="13">
        <v>4</v>
      </c>
      <c r="H48" s="36"/>
      <c r="I48" s="4" t="str">
        <f>IF(H48&lt;&gt;"",VLOOKUP(H48,Licenciés!A:C,2,FALSE),"")</f>
        <v/>
      </c>
      <c r="J48" s="3" t="str">
        <f>IF(H48&lt;&gt;"",VLOOKUP(H48,Licenciés!A:C,3,FALSE),"")</f>
        <v/>
      </c>
    </row>
    <row r="50" spans="1:10" ht="15.75" thickBot="1" x14ac:dyDescent="0.3"/>
    <row r="51" spans="1:10" ht="19.5" thickBot="1" x14ac:dyDescent="0.35">
      <c r="A51" s="51" t="s">
        <v>840</v>
      </c>
      <c r="B51" s="52"/>
      <c r="C51" s="52"/>
      <c r="D51" s="52"/>
      <c r="E51" s="52"/>
      <c r="F51" s="52"/>
      <c r="G51" s="52"/>
      <c r="H51" s="52"/>
      <c r="I51" s="52"/>
      <c r="J51" s="53"/>
    </row>
    <row r="52" spans="1:10" s="18" customFormat="1" ht="18.75" x14ac:dyDescent="0.3">
      <c r="A52" s="23"/>
      <c r="B52" s="24"/>
      <c r="C52" s="24"/>
      <c r="D52" s="24"/>
      <c r="E52" s="24"/>
      <c r="F52" s="24"/>
      <c r="G52" s="24"/>
      <c r="H52" s="24"/>
      <c r="I52" s="24"/>
      <c r="J52" s="24"/>
    </row>
    <row r="53" spans="1:10" x14ac:dyDescent="0.25">
      <c r="A53" s="45" t="s">
        <v>12</v>
      </c>
      <c r="B53" s="46"/>
      <c r="C53" s="46"/>
      <c r="D53" s="46"/>
      <c r="E53" s="47"/>
      <c r="F53" s="45" t="s">
        <v>13</v>
      </c>
      <c r="G53" s="46"/>
      <c r="H53" s="46"/>
      <c r="I53" s="46"/>
      <c r="J53" s="47"/>
    </row>
    <row r="54" spans="1:10" x14ac:dyDescent="0.25">
      <c r="A54" s="37" t="s">
        <v>841</v>
      </c>
      <c r="B54" s="13">
        <v>1</v>
      </c>
      <c r="C54" s="6"/>
      <c r="D54" s="4" t="str">
        <f>IF(C54&lt;&gt;"",VLOOKUP(C54,Licenciés!A:C,2,FALSE),"")</f>
        <v/>
      </c>
      <c r="E54" s="12" t="str">
        <f>IF(C54&lt;&gt;"",VLOOKUP(C54,Licenciés!A:C,3,FALSE),"")</f>
        <v/>
      </c>
      <c r="F54" s="37" t="s">
        <v>841</v>
      </c>
      <c r="G54" s="13">
        <v>1</v>
      </c>
      <c r="H54" s="6"/>
      <c r="I54" s="4" t="str">
        <f>IF(H54&lt;&gt;"",VLOOKUP(H54,Licenciés!A:C,2,FALSE),"")</f>
        <v/>
      </c>
      <c r="J54" s="3" t="str">
        <f>IF(H54&lt;&gt;"",VLOOKUP(H54,Licenciés!A:C,3,FALSE),"")</f>
        <v/>
      </c>
    </row>
    <row r="55" spans="1:10" x14ac:dyDescent="0.25">
      <c r="A55" s="37"/>
      <c r="B55" s="13">
        <v>2</v>
      </c>
      <c r="C55" s="6"/>
      <c r="D55" s="4" t="str">
        <f>IF(C55&lt;&gt;"",VLOOKUP(C55,Licenciés!A:C,2,FALSE),"")</f>
        <v/>
      </c>
      <c r="E55" s="12" t="str">
        <f>IF(C55&lt;&gt;"",VLOOKUP(C55,Licenciés!A:C,3,FALSE),"")</f>
        <v/>
      </c>
      <c r="F55" s="37"/>
      <c r="G55" s="13">
        <v>2</v>
      </c>
      <c r="H55" s="6"/>
      <c r="I55" s="4" t="str">
        <f>IF(H55&lt;&gt;"",VLOOKUP(H55,Licenciés!A:C,2,FALSE),"")</f>
        <v/>
      </c>
      <c r="J55" s="3" t="str">
        <f>IF(H55&lt;&gt;"",VLOOKUP(H55,Licenciés!A:C,3,FALSE),"")</f>
        <v/>
      </c>
    </row>
    <row r="56" spans="1:10" x14ac:dyDescent="0.25">
      <c r="A56" s="37" t="s">
        <v>842</v>
      </c>
      <c r="B56" s="13">
        <v>1</v>
      </c>
      <c r="C56" s="6"/>
      <c r="D56" s="4" t="str">
        <f>IF(C56&lt;&gt;"",VLOOKUP(C56,Licenciés!A:C,2,FALSE),"")</f>
        <v/>
      </c>
      <c r="E56" s="12" t="str">
        <f>IF(C56&lt;&gt;"",VLOOKUP(C56,Licenciés!A:C,3,FALSE),"")</f>
        <v/>
      </c>
      <c r="F56" s="37" t="s">
        <v>842</v>
      </c>
      <c r="G56" s="13">
        <v>1</v>
      </c>
      <c r="H56" s="15"/>
      <c r="I56" s="4" t="str">
        <f>IF(H56&lt;&gt;"",VLOOKUP(H56,Licenciés!A:C,2,FALSE),"")</f>
        <v/>
      </c>
      <c r="J56" s="3" t="str">
        <f>IF(H56&lt;&gt;"",VLOOKUP(H56,Licenciés!A:C,3,FALSE),"")</f>
        <v/>
      </c>
    </row>
    <row r="57" spans="1:10" x14ac:dyDescent="0.25">
      <c r="A57" s="37"/>
      <c r="B57" s="13">
        <v>2</v>
      </c>
      <c r="C57" s="6"/>
      <c r="D57" s="4" t="str">
        <f>IF(C57&lt;&gt;"",VLOOKUP(C57,Licenciés!A:C,2,FALSE),"")</f>
        <v/>
      </c>
      <c r="E57" s="12" t="str">
        <f>IF(C57&lt;&gt;"",VLOOKUP(C57,Licenciés!A:C,3,FALSE),"")</f>
        <v/>
      </c>
      <c r="F57" s="37"/>
      <c r="G57" s="13">
        <v>2</v>
      </c>
      <c r="H57" s="6"/>
      <c r="I57" s="4" t="str">
        <f>IF(H57&lt;&gt;"",VLOOKUP(H57,Licenciés!A:C,2,FALSE),"")</f>
        <v/>
      </c>
      <c r="J57" s="3" t="str">
        <f>IF(H57&lt;&gt;"",VLOOKUP(H57,Licenciés!A:C,3,FALSE),"")</f>
        <v/>
      </c>
    </row>
    <row r="58" spans="1:10" x14ac:dyDescent="0.25">
      <c r="A58" s="37" t="s">
        <v>838</v>
      </c>
      <c r="B58" s="13">
        <v>1</v>
      </c>
      <c r="C58" s="6"/>
      <c r="D58" s="4" t="str">
        <f>IF(C58&lt;&gt;"",VLOOKUP(C58,Licenciés!A:C,2,FALSE),"")</f>
        <v/>
      </c>
      <c r="E58" s="12" t="str">
        <f>IF(C58&lt;&gt;"",VLOOKUP(C58,Licenciés!A:C,3,FALSE),"")</f>
        <v/>
      </c>
      <c r="F58" s="37" t="s">
        <v>838</v>
      </c>
      <c r="G58" s="13">
        <v>1</v>
      </c>
      <c r="H58" s="6"/>
      <c r="I58" s="4" t="str">
        <f>IF(H58&lt;&gt;"",VLOOKUP(H58,Licenciés!A:C,2,FALSE),"")</f>
        <v/>
      </c>
      <c r="J58" s="3" t="str">
        <f>IF(H58&lt;&gt;"",VLOOKUP(H58,Licenciés!A:C,3,FALSE),"")</f>
        <v/>
      </c>
    </row>
    <row r="59" spans="1:10" x14ac:dyDescent="0.25">
      <c r="A59" s="37"/>
      <c r="B59" s="13">
        <v>2</v>
      </c>
      <c r="C59" s="6"/>
      <c r="D59" s="4" t="str">
        <f>IF(C59&lt;&gt;"",VLOOKUP(C59,Licenciés!A:C,2,FALSE),"")</f>
        <v/>
      </c>
      <c r="E59" s="12" t="str">
        <f>IF(C59&lt;&gt;"",VLOOKUP(C59,Licenciés!A:C,3,FALSE),"")</f>
        <v/>
      </c>
      <c r="F59" s="37"/>
      <c r="G59" s="13">
        <v>2</v>
      </c>
      <c r="H59" s="6"/>
      <c r="I59" s="4" t="str">
        <f>IF(H59&lt;&gt;"",VLOOKUP(H59,Licenciés!A:C,2,FALSE),"")</f>
        <v/>
      </c>
      <c r="J59" s="3" t="str">
        <f>IF(H59&lt;&gt;"",VLOOKUP(H59,Licenciés!A:C,3,FALSE),"")</f>
        <v/>
      </c>
    </row>
    <row r="60" spans="1:10" x14ac:dyDescent="0.25">
      <c r="A60" s="37" t="s">
        <v>844</v>
      </c>
      <c r="B60" s="13">
        <v>1</v>
      </c>
      <c r="C60" s="6"/>
      <c r="D60" s="4" t="str">
        <f>IF(C60&lt;&gt;"",VLOOKUP(C60,Licenciés!A:C,2,FALSE),"")</f>
        <v/>
      </c>
      <c r="E60" s="12" t="str">
        <f>IF(C60&lt;&gt;"",VLOOKUP(C60,Licenciés!A:C,3,FALSE),"")</f>
        <v/>
      </c>
      <c r="F60" s="37" t="s">
        <v>844</v>
      </c>
      <c r="G60" s="13">
        <v>1</v>
      </c>
      <c r="H60" s="6"/>
      <c r="I60" s="4" t="str">
        <f>IF(H60&lt;&gt;"",VLOOKUP(H60,Licenciés!A:C,2,FALSE),"")</f>
        <v/>
      </c>
      <c r="J60" s="3" t="str">
        <f>IF(H60&lt;&gt;"",VLOOKUP(H60,Licenciés!A:C,3,FALSE),"")</f>
        <v/>
      </c>
    </row>
    <row r="61" spans="1:10" x14ac:dyDescent="0.25">
      <c r="A61" s="37"/>
      <c r="B61" s="13">
        <v>2</v>
      </c>
      <c r="C61" s="6"/>
      <c r="D61" s="4" t="str">
        <f>IF(C61&lt;&gt;"",VLOOKUP(C61,Licenciés!A:C,2,FALSE),"")</f>
        <v/>
      </c>
      <c r="E61" s="12" t="str">
        <f>IF(C61&lt;&gt;"",VLOOKUP(C61,Licenciés!A:C,3,FALSE),"")</f>
        <v/>
      </c>
      <c r="F61" s="37"/>
      <c r="G61" s="13">
        <v>2</v>
      </c>
      <c r="H61" s="6"/>
      <c r="I61" s="4" t="str">
        <f>IF(H61&lt;&gt;"",VLOOKUP(H61,Licenciés!A:C,2,FALSE),"")</f>
        <v/>
      </c>
      <c r="J61" s="3" t="str">
        <f>IF(H61&lt;&gt;"",VLOOKUP(H61,Licenciés!A:C,3,FALSE),"")</f>
        <v/>
      </c>
    </row>
    <row r="62" spans="1:10" x14ac:dyDescent="0.25">
      <c r="A62" s="38" t="s">
        <v>848</v>
      </c>
      <c r="B62" s="13">
        <v>1</v>
      </c>
      <c r="C62" s="6"/>
      <c r="D62" s="4" t="str">
        <f>IF(C62&lt;&gt;"",VLOOKUP(C62,Licenciés!A:C,2,FALSE),"")</f>
        <v/>
      </c>
      <c r="E62" s="12" t="str">
        <f>IF(C62&lt;&gt;"",VLOOKUP(C62,Licenciés!A:C,3,FALSE),"")</f>
        <v/>
      </c>
      <c r="F62" s="38" t="s">
        <v>845</v>
      </c>
      <c r="G62" s="13">
        <v>1</v>
      </c>
      <c r="H62" s="15"/>
      <c r="I62" s="4" t="str">
        <f>IF(H62&lt;&gt;"",VLOOKUP(H62,Licenciés!A:C,2,FALSE),"")</f>
        <v/>
      </c>
      <c r="J62" s="3" t="str">
        <f>IF(H62&lt;&gt;"",VLOOKUP(H62,Licenciés!A:C,3,FALSE),"")</f>
        <v/>
      </c>
    </row>
    <row r="63" spans="1:10" x14ac:dyDescent="0.25">
      <c r="A63" s="39"/>
      <c r="B63" s="13">
        <v>2</v>
      </c>
      <c r="C63" s="6"/>
      <c r="D63" s="4" t="str">
        <f>IF(C63&lt;&gt;"",VLOOKUP(C63,Licenciés!A:C,2,FALSE),"")</f>
        <v/>
      </c>
      <c r="E63" s="12" t="str">
        <f>IF(C63&lt;&gt;"",VLOOKUP(C63,Licenciés!A:C,3,FALSE),"")</f>
        <v/>
      </c>
      <c r="F63" s="39"/>
      <c r="G63" s="13">
        <v>2</v>
      </c>
      <c r="H63" s="6"/>
      <c r="I63" s="4" t="str">
        <f>IF(H63&lt;&gt;"",VLOOKUP(H63,Licenciés!A:C,2,FALSE),"")</f>
        <v/>
      </c>
      <c r="J63" s="3" t="str">
        <f>IF(H63&lt;&gt;"",VLOOKUP(H63,Licenciés!A:C,3,FALSE),"")</f>
        <v/>
      </c>
    </row>
    <row r="64" spans="1:10" x14ac:dyDescent="0.25">
      <c r="A64" s="38" t="s">
        <v>846</v>
      </c>
      <c r="B64" s="13">
        <v>1</v>
      </c>
      <c r="C64" s="6"/>
      <c r="D64" s="4" t="str">
        <f>IF(C64&lt;&gt;"",VLOOKUP(C64,Licenciés!A:C,2,FALSE),"")</f>
        <v/>
      </c>
      <c r="E64" s="12" t="str">
        <f>IF(C64&lt;&gt;"",VLOOKUP(C64,Licenciés!A:C,3,FALSE),"")</f>
        <v/>
      </c>
      <c r="F64" s="38" t="s">
        <v>846</v>
      </c>
      <c r="G64" s="13">
        <v>1</v>
      </c>
      <c r="H64" s="6"/>
      <c r="I64" s="4" t="str">
        <f>IF(H64&lt;&gt;"",VLOOKUP(H64,Licenciés!A:C,2,FALSE),"")</f>
        <v/>
      </c>
      <c r="J64" s="3" t="str">
        <f>IF(H64&lt;&gt;"",VLOOKUP(H64,Licenciés!A:C,3,FALSE),"")</f>
        <v/>
      </c>
    </row>
    <row r="65" spans="1:10" x14ac:dyDescent="0.25">
      <c r="A65" s="39"/>
      <c r="B65" s="13">
        <v>2</v>
      </c>
      <c r="C65" s="6"/>
      <c r="D65" s="4" t="str">
        <f>IF(C65&lt;&gt;"",VLOOKUP(C65,Licenciés!A:C,2,FALSE),"")</f>
        <v/>
      </c>
      <c r="E65" s="12" t="str">
        <f>IF(C65&lt;&gt;"",VLOOKUP(C65,Licenciés!A:C,3,FALSE),"")</f>
        <v/>
      </c>
      <c r="F65" s="39"/>
      <c r="G65" s="13">
        <v>2</v>
      </c>
      <c r="H65" s="6"/>
      <c r="I65" s="4" t="str">
        <f>IF(H65&lt;&gt;"",VLOOKUP(H65,Licenciés!A:C,2,FALSE),"")</f>
        <v/>
      </c>
      <c r="J65" s="3" t="str">
        <f>IF(H65&lt;&gt;"",VLOOKUP(H65,Licenciés!A:C,3,FALSE),"")</f>
        <v/>
      </c>
    </row>
    <row r="66" spans="1:10" x14ac:dyDescent="0.25">
      <c r="A66" s="38" t="s">
        <v>0</v>
      </c>
      <c r="B66" s="13">
        <v>1</v>
      </c>
      <c r="C66" s="6"/>
      <c r="D66" s="4" t="str">
        <f>IF(C66&lt;&gt;"",VLOOKUP(C66,Licenciés!A:C,2,FALSE),"")</f>
        <v/>
      </c>
      <c r="E66" s="12" t="str">
        <f>IF(C66&lt;&gt;"",VLOOKUP(C66,Licenciés!A:C,3,FALSE),"")</f>
        <v/>
      </c>
      <c r="F66" s="38" t="s">
        <v>0</v>
      </c>
      <c r="G66" s="13">
        <v>1</v>
      </c>
      <c r="H66" s="6"/>
      <c r="I66" s="4" t="str">
        <f>IF(H66&lt;&gt;"",VLOOKUP(H66,Licenciés!A:C,2,FALSE),"")</f>
        <v/>
      </c>
      <c r="J66" s="3" t="str">
        <f>IF(H66&lt;&gt;"",VLOOKUP(H66,Licenciés!A:C,3,FALSE),"")</f>
        <v/>
      </c>
    </row>
    <row r="67" spans="1:10" x14ac:dyDescent="0.25">
      <c r="A67" s="39"/>
      <c r="B67" s="13">
        <v>2</v>
      </c>
      <c r="C67" s="6"/>
      <c r="D67" s="4" t="str">
        <f>IF(C67&lt;&gt;"",VLOOKUP(C67,Licenciés!A:C,2,FALSE),"")</f>
        <v/>
      </c>
      <c r="E67" s="12" t="str">
        <f>IF(C67&lt;&gt;"",VLOOKUP(C67,Licenciés!A:C,3,FALSE),"")</f>
        <v/>
      </c>
      <c r="F67" s="39"/>
      <c r="G67" s="13">
        <v>2</v>
      </c>
      <c r="H67" s="6"/>
      <c r="I67" s="4" t="str">
        <f>IF(H67&lt;&gt;"",VLOOKUP(H67,Licenciés!A:C,2,FALSE),"")</f>
        <v/>
      </c>
      <c r="J67" s="3" t="str">
        <f>IF(H67&lt;&gt;"",VLOOKUP(H67,Licenciés!A:C,3,FALSE),"")</f>
        <v/>
      </c>
    </row>
    <row r="68" spans="1:10" x14ac:dyDescent="0.25">
      <c r="A68" s="38" t="s">
        <v>1</v>
      </c>
      <c r="B68" s="13">
        <v>1</v>
      </c>
      <c r="C68" s="6"/>
      <c r="D68" s="4" t="str">
        <f>IF(C68&lt;&gt;"",VLOOKUP(C68,Licenciés!A:C,2,FALSE),"")</f>
        <v/>
      </c>
      <c r="E68" s="12" t="str">
        <f>IF(C68&lt;&gt;"",VLOOKUP(C68,Licenciés!A:C,3,FALSE),"")</f>
        <v/>
      </c>
      <c r="F68" s="38" t="s">
        <v>1</v>
      </c>
      <c r="G68" s="13">
        <v>1</v>
      </c>
      <c r="H68" s="15"/>
      <c r="I68" s="4" t="str">
        <f>IF(H68&lt;&gt;"",VLOOKUP(H68,Licenciés!A:C,2,FALSE),"")</f>
        <v/>
      </c>
      <c r="J68" s="3" t="str">
        <f>IF(H68&lt;&gt;"",VLOOKUP(H68,Licenciés!A:C,3,FALSE),"")</f>
        <v/>
      </c>
    </row>
    <row r="69" spans="1:10" x14ac:dyDescent="0.25">
      <c r="A69" s="39"/>
      <c r="B69" s="13">
        <v>2</v>
      </c>
      <c r="C69" s="6"/>
      <c r="D69" s="4" t="str">
        <f>IF(C69&lt;&gt;"",VLOOKUP(C69,Licenciés!A:C,2,FALSE),"")</f>
        <v/>
      </c>
      <c r="E69" s="12" t="str">
        <f>IF(C69&lt;&gt;"",VLOOKUP(C69,Licenciés!A:C,3,FALSE),"")</f>
        <v/>
      </c>
      <c r="F69" s="39"/>
      <c r="G69" s="13">
        <v>2</v>
      </c>
      <c r="H69" s="6"/>
      <c r="I69" s="4" t="str">
        <f>IF(H69&lt;&gt;"",VLOOKUP(H69,Licenciés!A:C,2,FALSE),"")</f>
        <v/>
      </c>
      <c r="J69" s="3" t="str">
        <f>IF(H69&lt;&gt;"",VLOOKUP(H69,Licenciés!A:C,3,FALSE),"")</f>
        <v/>
      </c>
    </row>
    <row r="70" spans="1:10" x14ac:dyDescent="0.25">
      <c r="A70" s="38" t="s">
        <v>2</v>
      </c>
      <c r="B70" s="13">
        <v>1</v>
      </c>
      <c r="C70" s="6"/>
      <c r="D70" s="4" t="str">
        <f>IF(C70&lt;&gt;"",VLOOKUP(C70,Licenciés!A:C,2,FALSE),"")</f>
        <v/>
      </c>
      <c r="E70" s="12" t="str">
        <f>IF(C70&lt;&gt;"",VLOOKUP(C70,Licenciés!A:C,3,FALSE),"")</f>
        <v/>
      </c>
      <c r="F70" s="38" t="s">
        <v>2</v>
      </c>
      <c r="G70" s="13">
        <v>1</v>
      </c>
      <c r="H70" s="6"/>
      <c r="I70" s="4" t="str">
        <f>IF(H70&lt;&gt;"",VLOOKUP(H70,Licenciés!A:C,2,FALSE),"")</f>
        <v/>
      </c>
      <c r="J70" s="3" t="str">
        <f>IF(H70&lt;&gt;"",VLOOKUP(H70,Licenciés!A:C,3,FALSE),"")</f>
        <v/>
      </c>
    </row>
    <row r="71" spans="1:10" x14ac:dyDescent="0.25">
      <c r="A71" s="39"/>
      <c r="B71" s="13">
        <v>2</v>
      </c>
      <c r="C71" s="6"/>
      <c r="D71" s="4" t="str">
        <f>IF(C71&lt;&gt;"",VLOOKUP(C71,Licenciés!A:C,2,FALSE),"")</f>
        <v/>
      </c>
      <c r="E71" s="12" t="str">
        <f>IF(C71&lt;&gt;"",VLOOKUP(C71,Licenciés!A:C,3,FALSE),"")</f>
        <v/>
      </c>
      <c r="F71" s="39"/>
      <c r="G71" s="13">
        <v>2</v>
      </c>
      <c r="H71" s="6"/>
      <c r="I71" s="4" t="str">
        <f>IF(H71&lt;&gt;"",VLOOKUP(H71,Licenciés!A:C,2,FALSE),"")</f>
        <v/>
      </c>
      <c r="J71" s="3" t="str">
        <f>IF(H71&lt;&gt;"",VLOOKUP(H71,Licenciés!A:C,3,FALSE),"")</f>
        <v/>
      </c>
    </row>
    <row r="72" spans="1:10" x14ac:dyDescent="0.25">
      <c r="A72" s="38" t="s">
        <v>3</v>
      </c>
      <c r="B72" s="13">
        <v>1</v>
      </c>
      <c r="C72" s="6"/>
      <c r="D72" s="4" t="str">
        <f>IF(C72&lt;&gt;"",VLOOKUP(C72,Licenciés!A:C,2,FALSE),"")</f>
        <v/>
      </c>
      <c r="E72" s="12" t="str">
        <f>IF(C72&lt;&gt;"",VLOOKUP(C72,Licenciés!A:C,3,FALSE),"")</f>
        <v/>
      </c>
      <c r="F72" s="38" t="s">
        <v>3</v>
      </c>
      <c r="G72" s="13">
        <v>1</v>
      </c>
      <c r="H72" s="6"/>
      <c r="I72" s="4" t="str">
        <f>IF(H72&lt;&gt;"",VLOOKUP(H72,Licenciés!A:C,2,FALSE),"")</f>
        <v/>
      </c>
      <c r="J72" s="3" t="str">
        <f>IF(H72&lt;&gt;"",VLOOKUP(H72,Licenciés!A:C,3,FALSE),"")</f>
        <v/>
      </c>
    </row>
    <row r="73" spans="1:10" x14ac:dyDescent="0.25">
      <c r="A73" s="39"/>
      <c r="B73" s="13">
        <v>2</v>
      </c>
      <c r="C73" s="6"/>
      <c r="D73" s="4" t="str">
        <f>IF(C73&lt;&gt;"",VLOOKUP(C73,Licenciés!A:C,2,FALSE),"")</f>
        <v/>
      </c>
      <c r="E73" s="12" t="str">
        <f>IF(C73&lt;&gt;"",VLOOKUP(C73,Licenciés!A:C,3,FALSE),"")</f>
        <v/>
      </c>
      <c r="F73" s="39"/>
      <c r="G73" s="13">
        <v>2</v>
      </c>
      <c r="H73" s="6"/>
      <c r="I73" s="4" t="str">
        <f>IF(H73&lt;&gt;"",VLOOKUP(H73,Licenciés!A:C,2,FALSE),"")</f>
        <v/>
      </c>
      <c r="J73" s="3" t="str">
        <f>IF(H73&lt;&gt;"",VLOOKUP(H73,Licenciés!A:C,3,FALSE),"")</f>
        <v/>
      </c>
    </row>
    <row r="74" spans="1:10" x14ac:dyDescent="0.25">
      <c r="A74" s="38" t="s">
        <v>4</v>
      </c>
      <c r="B74" s="13">
        <v>1</v>
      </c>
      <c r="C74" s="6"/>
      <c r="D74" s="4" t="str">
        <f>IF(C74&lt;&gt;"",VLOOKUP(C74,Licenciés!A:C,2,FALSE),"")</f>
        <v/>
      </c>
      <c r="E74" s="12" t="str">
        <f>IF(C74&lt;&gt;"",VLOOKUP(C74,Licenciés!A:C,3,FALSE),"")</f>
        <v/>
      </c>
      <c r="F74" s="38" t="s">
        <v>4</v>
      </c>
      <c r="G74" s="13">
        <v>1</v>
      </c>
      <c r="H74" s="6"/>
      <c r="I74" s="4" t="str">
        <f>IF(H74&lt;&gt;"",VLOOKUP(H74,Licenciés!A:C,2,FALSE),"")</f>
        <v/>
      </c>
      <c r="J74" s="3" t="str">
        <f>IF(H74&lt;&gt;"",VLOOKUP(H74,Licenciés!A:C,3,FALSE),"")</f>
        <v/>
      </c>
    </row>
    <row r="75" spans="1:10" x14ac:dyDescent="0.25">
      <c r="A75" s="39"/>
      <c r="B75" s="13">
        <v>2</v>
      </c>
      <c r="C75" s="6"/>
      <c r="D75" s="4" t="str">
        <f>IF(C75&lt;&gt;"",VLOOKUP(C75,Licenciés!A:C,2,FALSE),"")</f>
        <v/>
      </c>
      <c r="E75" s="12" t="str">
        <f>IF(C75&lt;&gt;"",VLOOKUP(C75,Licenciés!A:C,3,FALSE),"")</f>
        <v/>
      </c>
      <c r="F75" s="39"/>
      <c r="G75" s="13">
        <v>2</v>
      </c>
      <c r="H75" s="6"/>
      <c r="I75" s="4" t="str">
        <f>IF(H75&lt;&gt;"",VLOOKUP(H75,Licenciés!A:C,2,FALSE),"")</f>
        <v/>
      </c>
      <c r="J75" s="3" t="str">
        <f>IF(H75&lt;&gt;"",VLOOKUP(H75,Licenciés!A:C,3,FALSE),"")</f>
        <v/>
      </c>
    </row>
    <row r="76" spans="1:10" x14ac:dyDescent="0.25">
      <c r="A76" s="38" t="s">
        <v>5</v>
      </c>
      <c r="B76" s="13">
        <v>1</v>
      </c>
      <c r="C76" s="6"/>
      <c r="D76" s="4" t="str">
        <f>IF(C76&lt;&gt;"",VLOOKUP(C76,Licenciés!A:C,2,FALSE),"")</f>
        <v/>
      </c>
      <c r="E76" s="12" t="str">
        <f>IF(C76&lt;&gt;"",VLOOKUP(C76,Licenciés!A:C,3,FALSE),"")</f>
        <v/>
      </c>
      <c r="F76" s="38" t="s">
        <v>5</v>
      </c>
      <c r="G76" s="13">
        <v>1</v>
      </c>
      <c r="H76" s="6"/>
      <c r="I76" s="4" t="str">
        <f>IF(H76&lt;&gt;"",VLOOKUP(H76,Licenciés!A:C,2,FALSE),"")</f>
        <v/>
      </c>
      <c r="J76" s="3" t="str">
        <f>IF(H76&lt;&gt;"",VLOOKUP(H76,Licenciés!A:C,3,FALSE),"")</f>
        <v/>
      </c>
    </row>
    <row r="77" spans="1:10" x14ac:dyDescent="0.25">
      <c r="A77" s="39"/>
      <c r="B77" s="13">
        <v>2</v>
      </c>
      <c r="C77" s="6"/>
      <c r="D77" s="4" t="str">
        <f>IF(C77&lt;&gt;"",VLOOKUP(C77,Licenciés!A:C,2,FALSE),"")</f>
        <v/>
      </c>
      <c r="E77" s="12" t="str">
        <f>IF(C77&lt;&gt;"",VLOOKUP(C77,Licenciés!A:C,3,FALSE),"")</f>
        <v/>
      </c>
      <c r="F77" s="39"/>
      <c r="G77" s="13">
        <v>2</v>
      </c>
      <c r="H77" s="6"/>
      <c r="I77" s="4" t="str">
        <f>IF(H77&lt;&gt;"",VLOOKUP(H77,Licenciés!A:C,2,FALSE),"")</f>
        <v/>
      </c>
      <c r="J77" s="3" t="str">
        <f>IF(H77&lt;&gt;"",VLOOKUP(H77,Licenciés!A:C,3,FALSE),"")</f>
        <v/>
      </c>
    </row>
    <row r="78" spans="1:10" x14ac:dyDescent="0.25">
      <c r="A78" s="38" t="s">
        <v>6</v>
      </c>
      <c r="B78" s="13">
        <v>1</v>
      </c>
      <c r="C78" s="6"/>
      <c r="D78" s="4" t="str">
        <f>IF(C78&lt;&gt;"",VLOOKUP(C78,Licenciés!A:C,2,FALSE),"")</f>
        <v/>
      </c>
      <c r="E78" s="12" t="str">
        <f>IF(C78&lt;&gt;"",VLOOKUP(C78,Licenciés!A:C,3,FALSE),"")</f>
        <v/>
      </c>
      <c r="F78" s="38" t="s">
        <v>6</v>
      </c>
      <c r="G78" s="13">
        <v>1</v>
      </c>
      <c r="H78" s="6"/>
      <c r="I78" s="4" t="str">
        <f>IF(H78&lt;&gt;"",VLOOKUP(H78,Licenciés!A:C,2,FALSE),"")</f>
        <v/>
      </c>
      <c r="J78" s="3" t="str">
        <f>IF(H78&lt;&gt;"",VLOOKUP(H78,Licenciés!A:C,3,FALSE),"")</f>
        <v/>
      </c>
    </row>
    <row r="79" spans="1:10" x14ac:dyDescent="0.25">
      <c r="A79" s="39"/>
      <c r="B79" s="13">
        <v>2</v>
      </c>
      <c r="C79" s="15"/>
      <c r="D79" s="4" t="str">
        <f>IF(C79&lt;&gt;"",VLOOKUP(C79,Licenciés!A:C,2,FALSE),"")</f>
        <v/>
      </c>
      <c r="E79" s="12" t="str">
        <f>IF(C79&lt;&gt;"",VLOOKUP(C79,Licenciés!A:C,3,FALSE),"")</f>
        <v/>
      </c>
      <c r="F79" s="39"/>
      <c r="G79" s="13">
        <v>2</v>
      </c>
      <c r="H79" s="6"/>
      <c r="I79" s="4" t="str">
        <f>IF(H79&lt;&gt;"",VLOOKUP(H79,Licenciés!A:C,2,FALSE),"")</f>
        <v/>
      </c>
      <c r="J79" s="3" t="str">
        <f>IF(H79&lt;&gt;"",VLOOKUP(H79,Licenciés!A:C,3,FALSE),"")</f>
        <v/>
      </c>
    </row>
    <row r="80" spans="1:10" x14ac:dyDescent="0.25">
      <c r="A80" s="38" t="s">
        <v>7</v>
      </c>
      <c r="B80" s="13">
        <v>1</v>
      </c>
      <c r="C80" s="6"/>
      <c r="D80" s="4" t="str">
        <f>IF(C80&lt;&gt;"",VLOOKUP(C80,Licenciés!A:C,2,FALSE),"")</f>
        <v/>
      </c>
      <c r="E80" s="12" t="str">
        <f>IF(C80&lt;&gt;"",VLOOKUP(C80,Licenciés!A:C,3,FALSE),"")</f>
        <v/>
      </c>
      <c r="F80" s="38" t="s">
        <v>7</v>
      </c>
      <c r="G80" s="13">
        <v>1</v>
      </c>
      <c r="H80" s="6"/>
      <c r="I80" s="4" t="str">
        <f>IF(H80&lt;&gt;"",VLOOKUP(H80,Licenciés!A:C,2,FALSE),"")</f>
        <v/>
      </c>
      <c r="J80" s="3" t="str">
        <f>IF(H80&lt;&gt;"",VLOOKUP(H80,Licenciés!A:C,3,FALSE),"")</f>
        <v/>
      </c>
    </row>
    <row r="81" spans="1:10" x14ac:dyDescent="0.25">
      <c r="A81" s="39"/>
      <c r="B81" s="13">
        <v>2</v>
      </c>
      <c r="C81" s="15"/>
      <c r="D81" s="4" t="str">
        <f>IF(C81&lt;&gt;"",VLOOKUP(C81,Licenciés!A:C,2,FALSE),"")</f>
        <v/>
      </c>
      <c r="E81" s="12" t="str">
        <f>IF(C81&lt;&gt;"",VLOOKUP(C81,Licenciés!A:C,3,FALSE),"")</f>
        <v/>
      </c>
      <c r="F81" s="39"/>
      <c r="G81" s="13">
        <v>2</v>
      </c>
      <c r="H81" s="6"/>
      <c r="I81" s="4" t="str">
        <f>IF(H81&lt;&gt;"",VLOOKUP(H81,Licenciés!A:C,2,FALSE),"")</f>
        <v/>
      </c>
      <c r="J81" s="3" t="str">
        <f>IF(H81&lt;&gt;"",VLOOKUP(H81,Licenciés!A:C,3,FALSE),"")</f>
        <v/>
      </c>
    </row>
    <row r="82" spans="1:10" x14ac:dyDescent="0.25">
      <c r="A82" s="38" t="s">
        <v>847</v>
      </c>
      <c r="B82" s="13">
        <v>1</v>
      </c>
      <c r="C82" s="6"/>
      <c r="D82" s="4" t="str">
        <f>IF(C82&lt;&gt;"",VLOOKUP(C82,Licenciés!A:C,2,FALSE),"")</f>
        <v/>
      </c>
      <c r="E82" s="12" t="str">
        <f>IF(C82&lt;&gt;"",VLOOKUP(C82,Licenciés!A:C,3,FALSE),"")</f>
        <v/>
      </c>
      <c r="F82" s="38" t="s">
        <v>847</v>
      </c>
      <c r="G82" s="13">
        <v>1</v>
      </c>
      <c r="H82" s="6"/>
      <c r="I82" s="4" t="str">
        <f>IF(H82&lt;&gt;"",VLOOKUP(H82,Licenciés!A:C,2,FALSE),"")</f>
        <v/>
      </c>
      <c r="J82" s="3" t="str">
        <f>IF(H82&lt;&gt;"",VLOOKUP(H82,Licenciés!A:C,3,FALSE),"")</f>
        <v/>
      </c>
    </row>
    <row r="83" spans="1:10" x14ac:dyDescent="0.25">
      <c r="A83" s="39"/>
      <c r="B83" s="13">
        <v>2</v>
      </c>
      <c r="C83" s="15"/>
      <c r="D83" s="4" t="str">
        <f>IF(C83&lt;&gt;"",VLOOKUP(C83,Licenciés!A:C,2,FALSE),"")</f>
        <v/>
      </c>
      <c r="E83" s="12" t="str">
        <f>IF(C83&lt;&gt;"",VLOOKUP(C83,Licenciés!A:C,3,FALSE),"")</f>
        <v/>
      </c>
      <c r="F83" s="39"/>
      <c r="G83" s="13">
        <v>2</v>
      </c>
      <c r="H83" s="6"/>
      <c r="I83" s="4" t="str">
        <f>IF(H83&lt;&gt;"",VLOOKUP(H83,Licenciés!A:C,2,FALSE),"")</f>
        <v/>
      </c>
      <c r="J83" s="3" t="str">
        <f>IF(H83&lt;&gt;"",VLOOKUP(H83,Licenciés!A:C,3,FALSE),"")</f>
        <v/>
      </c>
    </row>
    <row r="84" spans="1:10" x14ac:dyDescent="0.25">
      <c r="A84" s="37" t="s">
        <v>839</v>
      </c>
      <c r="B84" s="13">
        <v>1</v>
      </c>
      <c r="C84" s="6"/>
      <c r="D84" s="4" t="str">
        <f>IF(C84&lt;&gt;"",VLOOKUP(C84,Licenciés!A:C,2,FALSE),"")</f>
        <v/>
      </c>
      <c r="E84" s="12" t="str">
        <f>IF(C84&lt;&gt;"",VLOOKUP(C84,Licenciés!A:C,3,FALSE),"")</f>
        <v/>
      </c>
      <c r="F84" s="37" t="s">
        <v>839</v>
      </c>
      <c r="G84" s="13">
        <v>1</v>
      </c>
      <c r="H84" s="6"/>
      <c r="I84" s="4" t="str">
        <f>IF(H84&lt;&gt;"",VLOOKUP(H84,Licenciés!A:C,2,FALSE),"")</f>
        <v/>
      </c>
      <c r="J84" s="3" t="str">
        <f>IF(H84&lt;&gt;"",VLOOKUP(H84,Licenciés!A:C,3,FALSE),"")</f>
        <v/>
      </c>
    </row>
    <row r="85" spans="1:10" x14ac:dyDescent="0.25">
      <c r="A85" s="37"/>
      <c r="B85" s="13">
        <v>2</v>
      </c>
      <c r="C85" s="6"/>
      <c r="D85" s="4" t="str">
        <f>IF(C85&lt;&gt;"",VLOOKUP(C85,Licenciés!A:C,2,FALSE),"")</f>
        <v/>
      </c>
      <c r="E85" s="12" t="str">
        <f>IF(C85&lt;&gt;"",VLOOKUP(C85,Licenciés!A:C,3,FALSE),"")</f>
        <v/>
      </c>
      <c r="F85" s="37"/>
      <c r="G85" s="13">
        <v>2</v>
      </c>
      <c r="H85" s="6"/>
      <c r="I85" s="4" t="str">
        <f>IF(H85&lt;&gt;"",VLOOKUP(H85,Licenciés!A:C,2,FALSE),"")</f>
        <v/>
      </c>
      <c r="J85" s="3" t="str">
        <f>IF(H85&lt;&gt;"",VLOOKUP(H85,Licenciés!A:C,3,FALSE),"")</f>
        <v/>
      </c>
    </row>
    <row r="86" spans="1:10" x14ac:dyDescent="0.25">
      <c r="A86" s="37"/>
      <c r="B86" s="13">
        <v>3</v>
      </c>
      <c r="C86" s="6"/>
      <c r="D86" s="4" t="str">
        <f>IF(C86&lt;&gt;"",VLOOKUP(C86,Licenciés!A:C,2,FALSE),"")</f>
        <v/>
      </c>
      <c r="E86" s="12" t="str">
        <f>IF(C86&lt;&gt;"",VLOOKUP(C86,Licenciés!A:C,3,FALSE),"")</f>
        <v/>
      </c>
      <c r="F86" s="37"/>
      <c r="G86" s="13">
        <v>3</v>
      </c>
      <c r="H86" s="6"/>
      <c r="I86" s="4" t="str">
        <f>IF(H86&lt;&gt;"",VLOOKUP(H86,Licenciés!A:C,2,FALSE),"")</f>
        <v/>
      </c>
      <c r="J86" s="3" t="str">
        <f>IF(H86&lt;&gt;"",VLOOKUP(H86,Licenciés!A:C,3,FALSE),"")</f>
        <v/>
      </c>
    </row>
    <row r="87" spans="1:10" x14ac:dyDescent="0.25">
      <c r="A87" s="37"/>
      <c r="B87" s="13">
        <v>4</v>
      </c>
      <c r="C87" s="6"/>
      <c r="D87" s="4" t="str">
        <f>IF(C87&lt;&gt;"",VLOOKUP(C87,Licenciés!A:C,2,FALSE),"")</f>
        <v/>
      </c>
      <c r="E87" s="12" t="str">
        <f>IF(C87&lt;&gt;"",VLOOKUP(C87,Licenciés!A:C,3,FALSE),"")</f>
        <v/>
      </c>
      <c r="F87" s="37"/>
      <c r="G87" s="13">
        <v>4</v>
      </c>
      <c r="H87" s="6" t="s">
        <v>1517</v>
      </c>
      <c r="I87" s="4" t="e">
        <f>IF(H87&lt;&gt;"",VLOOKUP(H87,Licenciés!A:C,2,FALSE),"")</f>
        <v>#N/A</v>
      </c>
      <c r="J87" s="3" t="e">
        <f>IF(H87&lt;&gt;"",VLOOKUP(H87,Licenciés!A:C,3,FALSE),"")</f>
        <v>#N/A</v>
      </c>
    </row>
  </sheetData>
  <sheetProtection algorithmName="SHA-512" hashValue="DQmsrZTCfsp5Q13gRxVXULi+v6XE3RwCTaTXK4l1Py8XvZliJmTQ8uwKbBjGzcLnJzwoNYDnh/kKDX/WLhQ7vA==" saltValue="Sw9qAkLqYYbxW70mjOe5dw==" spinCount="100000" sheet="1" objects="1" scenarios="1"/>
  <mergeCells count="75">
    <mergeCell ref="A43:A44"/>
    <mergeCell ref="F43:F44"/>
    <mergeCell ref="A41:A42"/>
    <mergeCell ref="F41:F42"/>
    <mergeCell ref="A66:A67"/>
    <mergeCell ref="F66:F67"/>
    <mergeCell ref="A64:A65"/>
    <mergeCell ref="F64:F65"/>
    <mergeCell ref="A58:A59"/>
    <mergeCell ref="F58:F59"/>
    <mergeCell ref="A60:A61"/>
    <mergeCell ref="F60:F61"/>
    <mergeCell ref="A62:A63"/>
    <mergeCell ref="F62:F63"/>
    <mergeCell ref="A51:J51"/>
    <mergeCell ref="A54:A55"/>
    <mergeCell ref="A78:A79"/>
    <mergeCell ref="F78:F79"/>
    <mergeCell ref="A80:A81"/>
    <mergeCell ref="F80:F81"/>
    <mergeCell ref="A84:A87"/>
    <mergeCell ref="F84:F87"/>
    <mergeCell ref="A82:A83"/>
    <mergeCell ref="F82:F83"/>
    <mergeCell ref="A74:A75"/>
    <mergeCell ref="F74:F75"/>
    <mergeCell ref="A76:A77"/>
    <mergeCell ref="F76:F77"/>
    <mergeCell ref="A68:A69"/>
    <mergeCell ref="F68:F69"/>
    <mergeCell ref="A70:A71"/>
    <mergeCell ref="F70:F71"/>
    <mergeCell ref="A72:A73"/>
    <mergeCell ref="F72:F73"/>
    <mergeCell ref="F54:F55"/>
    <mergeCell ref="A56:A57"/>
    <mergeCell ref="F56:F57"/>
    <mergeCell ref="A53:E53"/>
    <mergeCell ref="F53:J53"/>
    <mergeCell ref="G12:H12"/>
    <mergeCell ref="G14:H14"/>
    <mergeCell ref="G15:H15"/>
    <mergeCell ref="G13:H13"/>
    <mergeCell ref="F27:F28"/>
    <mergeCell ref="A17:J17"/>
    <mergeCell ref="C6:H6"/>
    <mergeCell ref="G8:H8"/>
    <mergeCell ref="G9:H9"/>
    <mergeCell ref="G10:H10"/>
    <mergeCell ref="G11:H11"/>
    <mergeCell ref="F29:F30"/>
    <mergeCell ref="F31:F32"/>
    <mergeCell ref="F33:F34"/>
    <mergeCell ref="F35:F36"/>
    <mergeCell ref="A39:A40"/>
    <mergeCell ref="A37:A38"/>
    <mergeCell ref="F39:F40"/>
    <mergeCell ref="A33:A34"/>
    <mergeCell ref="A35:A36"/>
    <mergeCell ref="F45:F48"/>
    <mergeCell ref="A45:A48"/>
    <mergeCell ref="F37:F38"/>
    <mergeCell ref="A2:J2"/>
    <mergeCell ref="C4:D4"/>
    <mergeCell ref="A31:A32"/>
    <mergeCell ref="A21:A22"/>
    <mergeCell ref="A23:A24"/>
    <mergeCell ref="A25:A26"/>
    <mergeCell ref="A27:A28"/>
    <mergeCell ref="A29:A30"/>
    <mergeCell ref="F21:F22"/>
    <mergeCell ref="F23:F24"/>
    <mergeCell ref="F25:F26"/>
    <mergeCell ref="A19:E19"/>
    <mergeCell ref="F19:J19"/>
  </mergeCells>
  <dataValidations count="3">
    <dataValidation type="list" allowBlank="1" showInputMessage="1" showErrorMessage="1" sqref="F9:F16" xr:uid="{00000000-0002-0000-0000-000002000000}">
      <formula1>$M$6:$M$13</formula1>
    </dataValidation>
    <dataValidation type="list" allowBlank="1" showInputMessage="1" showErrorMessage="1" sqref="G9:H16" xr:uid="{F9608329-AE77-4E50-9186-0D6B13DCBCE8}">
      <formula1>$M$20:$M$22</formula1>
    </dataValidation>
    <dataValidation type="list" allowBlank="1" showInputMessage="1" showErrorMessage="1" sqref="C4:D4" xr:uid="{00000000-0002-0000-0000-000000000000}">
      <formula1>$O$4:$O$8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G9792"/>
  <sheetViews>
    <sheetView workbookViewId="0">
      <selection activeCell="I23" sqref="I23"/>
    </sheetView>
  </sheetViews>
  <sheetFormatPr baseColWidth="10" defaultRowHeight="15" x14ac:dyDescent="0.25"/>
  <sheetData>
    <row r="1" spans="1:7" x14ac:dyDescent="0.25">
      <c r="A1">
        <v>2191913</v>
      </c>
      <c r="B1" t="s">
        <v>1519</v>
      </c>
      <c r="C1" t="s">
        <v>1520</v>
      </c>
      <c r="E1" t="s">
        <v>868</v>
      </c>
      <c r="F1" t="s">
        <v>15</v>
      </c>
      <c r="G1" s="54" t="s">
        <v>2535</v>
      </c>
    </row>
    <row r="2" spans="1:7" x14ac:dyDescent="0.25">
      <c r="A2">
        <v>2451055</v>
      </c>
      <c r="B2" t="s">
        <v>770</v>
      </c>
      <c r="C2" t="s">
        <v>37</v>
      </c>
      <c r="E2" t="s">
        <v>868</v>
      </c>
      <c r="F2" t="s">
        <v>14</v>
      </c>
      <c r="G2" s="54" t="s">
        <v>2535</v>
      </c>
    </row>
    <row r="3" spans="1:7" x14ac:dyDescent="0.25">
      <c r="A3">
        <v>2345233</v>
      </c>
      <c r="B3" t="s">
        <v>1521</v>
      </c>
      <c r="C3" t="s">
        <v>84</v>
      </c>
      <c r="E3" t="s">
        <v>868</v>
      </c>
      <c r="F3" t="s">
        <v>14</v>
      </c>
      <c r="G3" s="54" t="s">
        <v>2535</v>
      </c>
    </row>
    <row r="4" spans="1:7" x14ac:dyDescent="0.25">
      <c r="A4">
        <v>2205609</v>
      </c>
      <c r="B4" t="s">
        <v>1522</v>
      </c>
      <c r="C4" t="s">
        <v>257</v>
      </c>
      <c r="E4" t="s">
        <v>868</v>
      </c>
      <c r="F4" t="s">
        <v>14</v>
      </c>
      <c r="G4" s="54" t="s">
        <v>2535</v>
      </c>
    </row>
    <row r="5" spans="1:7" x14ac:dyDescent="0.25">
      <c r="A5">
        <v>2572623</v>
      </c>
      <c r="B5" t="s">
        <v>147</v>
      </c>
      <c r="C5" t="s">
        <v>74</v>
      </c>
      <c r="E5" t="s">
        <v>868</v>
      </c>
      <c r="F5" t="s">
        <v>15</v>
      </c>
      <c r="G5" s="54" t="s">
        <v>2535</v>
      </c>
    </row>
    <row r="6" spans="1:7" x14ac:dyDescent="0.25">
      <c r="A6">
        <v>2345249</v>
      </c>
      <c r="B6" t="s">
        <v>1523</v>
      </c>
      <c r="C6" t="s">
        <v>38</v>
      </c>
      <c r="E6" t="s">
        <v>868</v>
      </c>
      <c r="F6" t="s">
        <v>14</v>
      </c>
      <c r="G6" s="54" t="s">
        <v>2535</v>
      </c>
    </row>
    <row r="7" spans="1:7" x14ac:dyDescent="0.25">
      <c r="A7">
        <v>2612716</v>
      </c>
      <c r="B7" t="s">
        <v>771</v>
      </c>
      <c r="C7" t="s">
        <v>63</v>
      </c>
      <c r="E7" t="s">
        <v>868</v>
      </c>
      <c r="F7" t="s">
        <v>14</v>
      </c>
      <c r="G7" s="54" t="s">
        <v>2535</v>
      </c>
    </row>
    <row r="8" spans="1:7" x14ac:dyDescent="0.25">
      <c r="A8">
        <v>2618306</v>
      </c>
      <c r="B8" t="s">
        <v>873</v>
      </c>
      <c r="C8" t="s">
        <v>364</v>
      </c>
      <c r="E8" t="s">
        <v>868</v>
      </c>
      <c r="F8" t="s">
        <v>15</v>
      </c>
      <c r="G8" s="54" t="s">
        <v>2535</v>
      </c>
    </row>
    <row r="9" spans="1:7" x14ac:dyDescent="0.25">
      <c r="A9">
        <v>2346086</v>
      </c>
      <c r="B9" t="s">
        <v>778</v>
      </c>
      <c r="C9" t="s">
        <v>1524</v>
      </c>
      <c r="E9" t="s">
        <v>868</v>
      </c>
      <c r="F9" t="s">
        <v>14</v>
      </c>
      <c r="G9" s="54" t="s">
        <v>2535</v>
      </c>
    </row>
    <row r="10" spans="1:7" x14ac:dyDescent="0.25">
      <c r="A10">
        <v>2519452</v>
      </c>
      <c r="B10" t="s">
        <v>1525</v>
      </c>
      <c r="C10" t="s">
        <v>178</v>
      </c>
      <c r="E10" t="s">
        <v>868</v>
      </c>
      <c r="F10" t="s">
        <v>15</v>
      </c>
      <c r="G10" s="54" t="s">
        <v>2535</v>
      </c>
    </row>
    <row r="11" spans="1:7" x14ac:dyDescent="0.25">
      <c r="A11">
        <v>2457316</v>
      </c>
      <c r="B11" t="s">
        <v>299</v>
      </c>
      <c r="C11" t="s">
        <v>304</v>
      </c>
      <c r="E11" t="s">
        <v>868</v>
      </c>
      <c r="F11" t="s">
        <v>15</v>
      </c>
      <c r="G11" s="54" t="s">
        <v>2535</v>
      </c>
    </row>
    <row r="12" spans="1:7" x14ac:dyDescent="0.25">
      <c r="A12">
        <v>2178920</v>
      </c>
      <c r="B12" t="s">
        <v>1526</v>
      </c>
      <c r="C12" t="s">
        <v>1527</v>
      </c>
      <c r="E12" t="s">
        <v>868</v>
      </c>
      <c r="F12" t="s">
        <v>14</v>
      </c>
      <c r="G12" s="54" t="s">
        <v>2535</v>
      </c>
    </row>
    <row r="13" spans="1:7" x14ac:dyDescent="0.25">
      <c r="A13">
        <v>2205619</v>
      </c>
      <c r="B13" t="s">
        <v>321</v>
      </c>
      <c r="C13" t="s">
        <v>217</v>
      </c>
      <c r="E13" t="s">
        <v>868</v>
      </c>
      <c r="F13" t="s">
        <v>15</v>
      </c>
      <c r="G13" s="54" t="s">
        <v>2535</v>
      </c>
    </row>
    <row r="14" spans="1:7" x14ac:dyDescent="0.25">
      <c r="A14">
        <v>2346106</v>
      </c>
      <c r="B14" t="s">
        <v>1528</v>
      </c>
      <c r="C14" t="s">
        <v>189</v>
      </c>
      <c r="E14" t="s">
        <v>868</v>
      </c>
      <c r="F14" t="s">
        <v>15</v>
      </c>
      <c r="G14" s="54" t="s">
        <v>2535</v>
      </c>
    </row>
    <row r="15" spans="1:7" x14ac:dyDescent="0.25">
      <c r="A15">
        <v>2211690</v>
      </c>
      <c r="B15" t="s">
        <v>1529</v>
      </c>
      <c r="C15" t="s">
        <v>51</v>
      </c>
      <c r="E15" t="s">
        <v>868</v>
      </c>
      <c r="F15" t="s">
        <v>14</v>
      </c>
      <c r="G15" s="54" t="s">
        <v>2535</v>
      </c>
    </row>
    <row r="16" spans="1:7" x14ac:dyDescent="0.25">
      <c r="A16">
        <v>2646860</v>
      </c>
      <c r="B16" t="s">
        <v>1530</v>
      </c>
      <c r="C16" t="s">
        <v>1531</v>
      </c>
      <c r="E16" t="s">
        <v>868</v>
      </c>
      <c r="F16" t="s">
        <v>15</v>
      </c>
      <c r="G16" s="54" t="s">
        <v>2535</v>
      </c>
    </row>
    <row r="17" spans="1:7" x14ac:dyDescent="0.25">
      <c r="A17">
        <v>2337063</v>
      </c>
      <c r="B17" t="s">
        <v>876</v>
      </c>
      <c r="C17" t="s">
        <v>39</v>
      </c>
      <c r="E17" t="s">
        <v>868</v>
      </c>
      <c r="F17" t="s">
        <v>15</v>
      </c>
      <c r="G17" s="54" t="s">
        <v>2535</v>
      </c>
    </row>
    <row r="18" spans="1:7" x14ac:dyDescent="0.25">
      <c r="A18">
        <v>2683922</v>
      </c>
      <c r="B18" t="s">
        <v>1532</v>
      </c>
      <c r="C18" t="s">
        <v>63</v>
      </c>
      <c r="E18" t="s">
        <v>868</v>
      </c>
      <c r="F18" t="s">
        <v>15</v>
      </c>
      <c r="G18" s="54" t="s">
        <v>2535</v>
      </c>
    </row>
    <row r="19" spans="1:7" x14ac:dyDescent="0.25">
      <c r="A19">
        <v>2589202</v>
      </c>
      <c r="B19" t="s">
        <v>1533</v>
      </c>
      <c r="C19" t="s">
        <v>271</v>
      </c>
      <c r="E19" t="s">
        <v>868</v>
      </c>
      <c r="F19" t="s">
        <v>14</v>
      </c>
      <c r="G19" s="54" t="s">
        <v>2535</v>
      </c>
    </row>
    <row r="20" spans="1:7" x14ac:dyDescent="0.25">
      <c r="A20">
        <v>2272650</v>
      </c>
      <c r="B20" t="s">
        <v>1534</v>
      </c>
      <c r="C20" t="s">
        <v>364</v>
      </c>
      <c r="E20" t="s">
        <v>868</v>
      </c>
      <c r="F20" t="s">
        <v>15</v>
      </c>
      <c r="G20" s="54" t="s">
        <v>2535</v>
      </c>
    </row>
    <row r="21" spans="1:7" x14ac:dyDescent="0.25">
      <c r="A21">
        <v>2337062</v>
      </c>
      <c r="B21" t="s">
        <v>1535</v>
      </c>
      <c r="C21" t="s">
        <v>1536</v>
      </c>
      <c r="E21" t="s">
        <v>868</v>
      </c>
      <c r="F21" t="s">
        <v>15</v>
      </c>
      <c r="G21" s="54" t="s">
        <v>2535</v>
      </c>
    </row>
    <row r="22" spans="1:7" x14ac:dyDescent="0.25">
      <c r="A22">
        <v>2464962</v>
      </c>
      <c r="B22" t="s">
        <v>878</v>
      </c>
      <c r="C22" t="s">
        <v>879</v>
      </c>
      <c r="E22" t="s">
        <v>868</v>
      </c>
      <c r="F22" t="s">
        <v>14</v>
      </c>
      <c r="G22" s="54" t="s">
        <v>2535</v>
      </c>
    </row>
    <row r="23" spans="1:7" x14ac:dyDescent="0.25">
      <c r="A23">
        <v>2683204</v>
      </c>
      <c r="B23" t="s">
        <v>1537</v>
      </c>
      <c r="C23" t="s">
        <v>140</v>
      </c>
      <c r="E23" t="s">
        <v>868</v>
      </c>
      <c r="F23" t="s">
        <v>15</v>
      </c>
      <c r="G23" s="54" t="s">
        <v>2535</v>
      </c>
    </row>
    <row r="24" spans="1:7" x14ac:dyDescent="0.25">
      <c r="A24">
        <v>2346158</v>
      </c>
      <c r="B24" t="s">
        <v>1538</v>
      </c>
      <c r="C24" t="s">
        <v>109</v>
      </c>
      <c r="E24" t="s">
        <v>868</v>
      </c>
      <c r="F24" t="s">
        <v>14</v>
      </c>
      <c r="G24" s="54" t="s">
        <v>2535</v>
      </c>
    </row>
    <row r="25" spans="1:7" x14ac:dyDescent="0.25">
      <c r="A25">
        <v>2564608</v>
      </c>
      <c r="B25" t="s">
        <v>1539</v>
      </c>
      <c r="C25" t="s">
        <v>271</v>
      </c>
      <c r="E25" t="s">
        <v>868</v>
      </c>
      <c r="F25" t="s">
        <v>14</v>
      </c>
      <c r="G25" s="54" t="s">
        <v>2535</v>
      </c>
    </row>
    <row r="26" spans="1:7" x14ac:dyDescent="0.25">
      <c r="A26">
        <v>2451070</v>
      </c>
      <c r="B26" t="s">
        <v>1540</v>
      </c>
      <c r="C26" t="s">
        <v>1541</v>
      </c>
      <c r="E26" t="s">
        <v>868</v>
      </c>
      <c r="F26" t="s">
        <v>15</v>
      </c>
      <c r="G26" s="54" t="s">
        <v>2535</v>
      </c>
    </row>
    <row r="27" spans="1:7" x14ac:dyDescent="0.25">
      <c r="A27">
        <v>2677829</v>
      </c>
      <c r="B27" t="s">
        <v>1540</v>
      </c>
      <c r="C27" t="s">
        <v>1542</v>
      </c>
      <c r="E27" t="s">
        <v>868</v>
      </c>
      <c r="F27" t="s">
        <v>15</v>
      </c>
      <c r="G27" s="54" t="s">
        <v>2535</v>
      </c>
    </row>
    <row r="28" spans="1:7" x14ac:dyDescent="0.25">
      <c r="A28">
        <v>2191854</v>
      </c>
      <c r="B28" t="s">
        <v>1543</v>
      </c>
      <c r="C28" t="s">
        <v>105</v>
      </c>
      <c r="E28" t="s">
        <v>868</v>
      </c>
      <c r="F28" t="s">
        <v>14</v>
      </c>
      <c r="G28" s="54" t="s">
        <v>2535</v>
      </c>
    </row>
    <row r="29" spans="1:7" x14ac:dyDescent="0.25">
      <c r="A29">
        <v>2415422</v>
      </c>
      <c r="B29" t="s">
        <v>1544</v>
      </c>
      <c r="C29" t="s">
        <v>159</v>
      </c>
      <c r="E29" t="s">
        <v>868</v>
      </c>
      <c r="F29" t="s">
        <v>14</v>
      </c>
      <c r="G29" s="54" t="s">
        <v>2535</v>
      </c>
    </row>
    <row r="30" spans="1:7" x14ac:dyDescent="0.25">
      <c r="A30">
        <v>2481082</v>
      </c>
      <c r="B30" t="s">
        <v>439</v>
      </c>
      <c r="C30" t="s">
        <v>111</v>
      </c>
      <c r="E30" t="s">
        <v>868</v>
      </c>
      <c r="F30" t="s">
        <v>15</v>
      </c>
      <c r="G30" s="54" t="s">
        <v>2535</v>
      </c>
    </row>
    <row r="31" spans="1:7" x14ac:dyDescent="0.25">
      <c r="A31">
        <v>2336092</v>
      </c>
      <c r="B31" t="s">
        <v>1545</v>
      </c>
      <c r="C31" t="s">
        <v>118</v>
      </c>
      <c r="E31" t="s">
        <v>868</v>
      </c>
      <c r="F31" t="s">
        <v>15</v>
      </c>
      <c r="G31" s="54" t="s">
        <v>2535</v>
      </c>
    </row>
    <row r="32" spans="1:7" x14ac:dyDescent="0.25">
      <c r="A32">
        <v>2346176</v>
      </c>
      <c r="B32" t="s">
        <v>1546</v>
      </c>
      <c r="C32" t="s">
        <v>182</v>
      </c>
      <c r="E32" t="s">
        <v>868</v>
      </c>
      <c r="F32" t="s">
        <v>14</v>
      </c>
      <c r="G32" s="54" t="s">
        <v>2535</v>
      </c>
    </row>
    <row r="33" spans="1:7" x14ac:dyDescent="0.25">
      <c r="A33">
        <v>2346181</v>
      </c>
      <c r="B33" t="s">
        <v>447</v>
      </c>
      <c r="C33" t="s">
        <v>60</v>
      </c>
      <c r="E33" t="s">
        <v>868</v>
      </c>
      <c r="F33" t="s">
        <v>15</v>
      </c>
      <c r="G33" s="54" t="s">
        <v>2535</v>
      </c>
    </row>
    <row r="34" spans="1:7" x14ac:dyDescent="0.25">
      <c r="A34">
        <v>2705155</v>
      </c>
      <c r="B34" t="s">
        <v>1547</v>
      </c>
      <c r="C34" t="s">
        <v>1548</v>
      </c>
      <c r="E34" t="s">
        <v>868</v>
      </c>
      <c r="F34" t="s">
        <v>15</v>
      </c>
      <c r="G34" s="54" t="s">
        <v>2535</v>
      </c>
    </row>
    <row r="35" spans="1:7" x14ac:dyDescent="0.25">
      <c r="A35">
        <v>2548925</v>
      </c>
      <c r="B35" t="s">
        <v>880</v>
      </c>
      <c r="C35" t="s">
        <v>108</v>
      </c>
      <c r="E35" t="s">
        <v>868</v>
      </c>
      <c r="F35" t="s">
        <v>14</v>
      </c>
      <c r="G35" s="54" t="s">
        <v>2535</v>
      </c>
    </row>
    <row r="36" spans="1:7" x14ac:dyDescent="0.25">
      <c r="A36">
        <v>2678738</v>
      </c>
      <c r="B36" t="s">
        <v>1549</v>
      </c>
      <c r="C36" t="s">
        <v>1550</v>
      </c>
      <c r="E36" t="s">
        <v>868</v>
      </c>
      <c r="F36" t="s">
        <v>15</v>
      </c>
      <c r="G36" s="54" t="s">
        <v>2535</v>
      </c>
    </row>
    <row r="37" spans="1:7" x14ac:dyDescent="0.25">
      <c r="A37">
        <v>2691485</v>
      </c>
      <c r="B37" t="s">
        <v>1551</v>
      </c>
      <c r="C37" t="s">
        <v>267</v>
      </c>
      <c r="E37" t="s">
        <v>868</v>
      </c>
      <c r="F37" t="s">
        <v>15</v>
      </c>
      <c r="G37" s="54" t="s">
        <v>2535</v>
      </c>
    </row>
    <row r="38" spans="1:7" x14ac:dyDescent="0.25">
      <c r="A38">
        <v>2451174</v>
      </c>
      <c r="B38" t="s">
        <v>881</v>
      </c>
      <c r="C38" t="s">
        <v>488</v>
      </c>
      <c r="E38" t="s">
        <v>868</v>
      </c>
      <c r="F38" t="s">
        <v>15</v>
      </c>
      <c r="G38" s="54" t="s">
        <v>2535</v>
      </c>
    </row>
    <row r="39" spans="1:7" x14ac:dyDescent="0.25">
      <c r="A39">
        <v>2537087</v>
      </c>
      <c r="B39" t="s">
        <v>1552</v>
      </c>
      <c r="C39" t="s">
        <v>430</v>
      </c>
      <c r="E39" t="s">
        <v>868</v>
      </c>
      <c r="F39" t="s">
        <v>14</v>
      </c>
      <c r="G39" s="54" t="s">
        <v>2535</v>
      </c>
    </row>
    <row r="40" spans="1:7" x14ac:dyDescent="0.25">
      <c r="A40">
        <v>2552101</v>
      </c>
      <c r="B40" t="s">
        <v>175</v>
      </c>
      <c r="C40" t="s">
        <v>77</v>
      </c>
      <c r="E40" t="s">
        <v>868</v>
      </c>
      <c r="F40" t="s">
        <v>14</v>
      </c>
      <c r="G40" s="54" t="s">
        <v>2535</v>
      </c>
    </row>
    <row r="41" spans="1:7" x14ac:dyDescent="0.25">
      <c r="A41">
        <v>2450038</v>
      </c>
      <c r="B41" t="s">
        <v>1553</v>
      </c>
      <c r="C41" t="s">
        <v>951</v>
      </c>
      <c r="E41" t="s">
        <v>868</v>
      </c>
      <c r="F41" t="s">
        <v>15</v>
      </c>
      <c r="G41" s="54" t="s">
        <v>2535</v>
      </c>
    </row>
    <row r="42" spans="1:7" x14ac:dyDescent="0.25">
      <c r="A42">
        <v>2346260</v>
      </c>
      <c r="B42" t="s">
        <v>882</v>
      </c>
      <c r="C42" t="s">
        <v>883</v>
      </c>
      <c r="E42" t="s">
        <v>868</v>
      </c>
      <c r="F42" t="s">
        <v>14</v>
      </c>
      <c r="G42" s="54" t="s">
        <v>2535</v>
      </c>
    </row>
    <row r="43" spans="1:7" x14ac:dyDescent="0.25">
      <c r="A43">
        <v>2336879</v>
      </c>
      <c r="B43" t="s">
        <v>884</v>
      </c>
      <c r="C43" t="s">
        <v>197</v>
      </c>
      <c r="E43" t="s">
        <v>868</v>
      </c>
      <c r="F43" t="s">
        <v>15</v>
      </c>
      <c r="G43" s="54" t="s">
        <v>2535</v>
      </c>
    </row>
    <row r="44" spans="1:7" x14ac:dyDescent="0.25">
      <c r="A44">
        <v>2633834</v>
      </c>
      <c r="B44" t="s">
        <v>1554</v>
      </c>
      <c r="C44" t="s">
        <v>171</v>
      </c>
      <c r="E44" t="s">
        <v>868</v>
      </c>
      <c r="F44" t="s">
        <v>14</v>
      </c>
      <c r="G44" s="54" t="s">
        <v>2535</v>
      </c>
    </row>
    <row r="45" spans="1:7" x14ac:dyDescent="0.25">
      <c r="A45">
        <v>2616893</v>
      </c>
      <c r="B45" t="s">
        <v>885</v>
      </c>
      <c r="C45" t="s">
        <v>422</v>
      </c>
      <c r="E45" t="s">
        <v>868</v>
      </c>
      <c r="F45" t="s">
        <v>14</v>
      </c>
      <c r="G45" s="54" t="s">
        <v>2535</v>
      </c>
    </row>
    <row r="46" spans="1:7" x14ac:dyDescent="0.25">
      <c r="A46">
        <v>2595465</v>
      </c>
      <c r="B46" t="s">
        <v>886</v>
      </c>
      <c r="C46" t="s">
        <v>227</v>
      </c>
      <c r="E46" t="s">
        <v>868</v>
      </c>
      <c r="F46" t="s">
        <v>15</v>
      </c>
      <c r="G46" s="54" t="s">
        <v>2535</v>
      </c>
    </row>
    <row r="47" spans="1:7" x14ac:dyDescent="0.25">
      <c r="A47">
        <v>2714916</v>
      </c>
      <c r="B47" t="s">
        <v>1555</v>
      </c>
      <c r="C47" t="s">
        <v>1556</v>
      </c>
      <c r="E47" t="s">
        <v>868</v>
      </c>
      <c r="F47" t="s">
        <v>14</v>
      </c>
      <c r="G47" s="54" t="s">
        <v>2536</v>
      </c>
    </row>
    <row r="48" spans="1:7" x14ac:dyDescent="0.25">
      <c r="A48">
        <v>2453959</v>
      </c>
      <c r="B48" t="s">
        <v>887</v>
      </c>
      <c r="C48" t="s">
        <v>888</v>
      </c>
      <c r="E48" t="s">
        <v>868</v>
      </c>
      <c r="F48" t="s">
        <v>15</v>
      </c>
      <c r="G48" s="54" t="s">
        <v>2536</v>
      </c>
    </row>
    <row r="49" spans="1:7" x14ac:dyDescent="0.25">
      <c r="A49">
        <v>2324749</v>
      </c>
      <c r="B49" t="s">
        <v>772</v>
      </c>
      <c r="C49" t="s">
        <v>889</v>
      </c>
      <c r="E49" t="s">
        <v>868</v>
      </c>
      <c r="F49" t="s">
        <v>15</v>
      </c>
      <c r="G49" s="54" t="s">
        <v>2536</v>
      </c>
    </row>
    <row r="50" spans="1:7" x14ac:dyDescent="0.25">
      <c r="A50">
        <v>2660530</v>
      </c>
      <c r="B50" t="s">
        <v>206</v>
      </c>
      <c r="C50" t="s">
        <v>1557</v>
      </c>
      <c r="E50" t="s">
        <v>868</v>
      </c>
      <c r="F50" t="s">
        <v>15</v>
      </c>
      <c r="G50" s="54" t="s">
        <v>2536</v>
      </c>
    </row>
    <row r="51" spans="1:7" x14ac:dyDescent="0.25">
      <c r="A51">
        <v>2727214</v>
      </c>
      <c r="B51" t="s">
        <v>280</v>
      </c>
      <c r="C51" t="s">
        <v>100</v>
      </c>
      <c r="E51" t="s">
        <v>868</v>
      </c>
      <c r="F51" t="s">
        <v>14</v>
      </c>
      <c r="G51" s="54" t="s">
        <v>2536</v>
      </c>
    </row>
    <row r="52" spans="1:7" x14ac:dyDescent="0.25">
      <c r="A52">
        <v>2378854</v>
      </c>
      <c r="B52" t="s">
        <v>892</v>
      </c>
      <c r="C52" t="s">
        <v>425</v>
      </c>
      <c r="E52" t="s">
        <v>868</v>
      </c>
      <c r="F52" t="s">
        <v>15</v>
      </c>
      <c r="G52" s="54" t="s">
        <v>2536</v>
      </c>
    </row>
    <row r="53" spans="1:7" x14ac:dyDescent="0.25">
      <c r="A53">
        <v>2712448</v>
      </c>
      <c r="B53" t="s">
        <v>1558</v>
      </c>
      <c r="C53" t="s">
        <v>810</v>
      </c>
      <c r="E53" t="s">
        <v>868</v>
      </c>
      <c r="F53" t="s">
        <v>15</v>
      </c>
      <c r="G53" s="54" t="s">
        <v>2536</v>
      </c>
    </row>
    <row r="54" spans="1:7" x14ac:dyDescent="0.25">
      <c r="A54">
        <v>2421712</v>
      </c>
      <c r="B54" t="s">
        <v>893</v>
      </c>
      <c r="C54" t="s">
        <v>245</v>
      </c>
      <c r="E54" t="s">
        <v>868</v>
      </c>
      <c r="F54" t="s">
        <v>14</v>
      </c>
      <c r="G54" s="54" t="s">
        <v>2536</v>
      </c>
    </row>
    <row r="55" spans="1:7" x14ac:dyDescent="0.25">
      <c r="A55">
        <v>2471638</v>
      </c>
      <c r="B55" t="s">
        <v>349</v>
      </c>
      <c r="C55" t="s">
        <v>58</v>
      </c>
      <c r="E55" t="s">
        <v>868</v>
      </c>
      <c r="F55" t="s">
        <v>15</v>
      </c>
      <c r="G55" s="54" t="s">
        <v>2536</v>
      </c>
    </row>
    <row r="56" spans="1:7" x14ac:dyDescent="0.25">
      <c r="A56">
        <v>2515654</v>
      </c>
      <c r="B56" t="s">
        <v>1559</v>
      </c>
      <c r="C56" t="s">
        <v>1560</v>
      </c>
      <c r="E56" t="s">
        <v>868</v>
      </c>
      <c r="F56" t="s">
        <v>14</v>
      </c>
      <c r="G56" s="54" t="s">
        <v>2536</v>
      </c>
    </row>
    <row r="57" spans="1:7" x14ac:dyDescent="0.25">
      <c r="A57">
        <v>2705039</v>
      </c>
      <c r="B57" t="s">
        <v>1561</v>
      </c>
      <c r="C57" t="s">
        <v>344</v>
      </c>
      <c r="E57" t="s">
        <v>868</v>
      </c>
      <c r="F57" t="s">
        <v>14</v>
      </c>
      <c r="G57" s="54" t="s">
        <v>2536</v>
      </c>
    </row>
    <row r="58" spans="1:7" x14ac:dyDescent="0.25">
      <c r="A58">
        <v>2579718</v>
      </c>
      <c r="B58" t="s">
        <v>466</v>
      </c>
      <c r="C58" t="s">
        <v>1562</v>
      </c>
      <c r="E58" t="s">
        <v>868</v>
      </c>
      <c r="F58" t="s">
        <v>14</v>
      </c>
      <c r="G58" s="54" t="s">
        <v>2536</v>
      </c>
    </row>
    <row r="59" spans="1:7" x14ac:dyDescent="0.25">
      <c r="A59">
        <v>2586906</v>
      </c>
      <c r="B59" t="s">
        <v>1563</v>
      </c>
      <c r="C59" t="s">
        <v>326</v>
      </c>
      <c r="E59" t="s">
        <v>868</v>
      </c>
      <c r="F59" t="s">
        <v>15</v>
      </c>
      <c r="G59" s="54" t="s">
        <v>2537</v>
      </c>
    </row>
    <row r="60" spans="1:7" x14ac:dyDescent="0.25">
      <c r="A60">
        <v>2015339</v>
      </c>
      <c r="B60" t="s">
        <v>895</v>
      </c>
      <c r="C60" t="s">
        <v>532</v>
      </c>
      <c r="E60" t="s">
        <v>868</v>
      </c>
      <c r="F60" t="s">
        <v>15</v>
      </c>
      <c r="G60" s="54" t="s">
        <v>2538</v>
      </c>
    </row>
    <row r="61" spans="1:7" x14ac:dyDescent="0.25">
      <c r="A61">
        <v>2485060</v>
      </c>
      <c r="B61" t="s">
        <v>1564</v>
      </c>
      <c r="C61" t="s">
        <v>118</v>
      </c>
      <c r="E61" t="s">
        <v>868</v>
      </c>
      <c r="F61" t="s">
        <v>15</v>
      </c>
      <c r="G61" s="54" t="s">
        <v>2538</v>
      </c>
    </row>
    <row r="62" spans="1:7" x14ac:dyDescent="0.25">
      <c r="A62">
        <v>2301033</v>
      </c>
      <c r="B62" t="s">
        <v>896</v>
      </c>
      <c r="C62" t="s">
        <v>159</v>
      </c>
      <c r="E62" t="s">
        <v>868</v>
      </c>
      <c r="F62" t="s">
        <v>14</v>
      </c>
      <c r="G62" s="54" t="s">
        <v>2538</v>
      </c>
    </row>
    <row r="63" spans="1:7" x14ac:dyDescent="0.25">
      <c r="A63">
        <v>2241844</v>
      </c>
      <c r="B63" t="s">
        <v>773</v>
      </c>
      <c r="C63" t="s">
        <v>143</v>
      </c>
      <c r="E63" t="s">
        <v>868</v>
      </c>
      <c r="F63" t="s">
        <v>14</v>
      </c>
      <c r="G63" s="54" t="s">
        <v>2538</v>
      </c>
    </row>
    <row r="64" spans="1:7" x14ac:dyDescent="0.25">
      <c r="A64">
        <v>2650063</v>
      </c>
      <c r="B64" t="s">
        <v>1565</v>
      </c>
      <c r="C64" t="s">
        <v>1566</v>
      </c>
      <c r="E64" t="s">
        <v>868</v>
      </c>
      <c r="F64" t="s">
        <v>15</v>
      </c>
      <c r="G64" s="54" t="s">
        <v>2538</v>
      </c>
    </row>
    <row r="65" spans="1:7" x14ac:dyDescent="0.25">
      <c r="A65">
        <v>2659764</v>
      </c>
      <c r="B65" t="s">
        <v>1567</v>
      </c>
      <c r="C65" t="s">
        <v>1568</v>
      </c>
      <c r="E65" t="s">
        <v>868</v>
      </c>
      <c r="F65" t="s">
        <v>15</v>
      </c>
      <c r="G65" s="54" t="s">
        <v>2539</v>
      </c>
    </row>
    <row r="66" spans="1:7" x14ac:dyDescent="0.25">
      <c r="A66">
        <v>2649264</v>
      </c>
      <c r="B66" t="s">
        <v>1569</v>
      </c>
      <c r="C66" t="s">
        <v>62</v>
      </c>
      <c r="E66" t="s">
        <v>868</v>
      </c>
      <c r="F66" t="s">
        <v>14</v>
      </c>
      <c r="G66" s="54" t="s">
        <v>2539</v>
      </c>
    </row>
    <row r="67" spans="1:7" x14ac:dyDescent="0.25">
      <c r="A67">
        <v>2346098</v>
      </c>
      <c r="B67" t="s">
        <v>1287</v>
      </c>
      <c r="C67" t="s">
        <v>227</v>
      </c>
      <c r="E67" t="s">
        <v>868</v>
      </c>
      <c r="F67" t="s">
        <v>15</v>
      </c>
      <c r="G67" s="54" t="s">
        <v>2539</v>
      </c>
    </row>
    <row r="68" spans="1:7" x14ac:dyDescent="0.25">
      <c r="A68">
        <v>2460378</v>
      </c>
      <c r="B68" t="s">
        <v>898</v>
      </c>
      <c r="C68" t="s">
        <v>357</v>
      </c>
      <c r="E68" t="s">
        <v>868</v>
      </c>
      <c r="F68" t="s">
        <v>14</v>
      </c>
      <c r="G68" s="54" t="s">
        <v>2539</v>
      </c>
    </row>
    <row r="69" spans="1:7" x14ac:dyDescent="0.25">
      <c r="A69">
        <v>2671624</v>
      </c>
      <c r="B69" t="s">
        <v>121</v>
      </c>
      <c r="C69" t="s">
        <v>140</v>
      </c>
      <c r="E69" t="s">
        <v>868</v>
      </c>
      <c r="F69" t="s">
        <v>15</v>
      </c>
      <c r="G69" s="54" t="s">
        <v>2539</v>
      </c>
    </row>
    <row r="70" spans="1:7" x14ac:dyDescent="0.25">
      <c r="A70">
        <v>2294935</v>
      </c>
      <c r="B70" t="s">
        <v>899</v>
      </c>
      <c r="C70" t="s">
        <v>155</v>
      </c>
      <c r="E70" t="s">
        <v>868</v>
      </c>
      <c r="F70" t="s">
        <v>14</v>
      </c>
      <c r="G70" s="54" t="s">
        <v>2539</v>
      </c>
    </row>
    <row r="71" spans="1:7" x14ac:dyDescent="0.25">
      <c r="A71">
        <v>2547361</v>
      </c>
      <c r="B71" t="s">
        <v>1421</v>
      </c>
      <c r="C71" t="s">
        <v>1570</v>
      </c>
      <c r="E71" t="s">
        <v>868</v>
      </c>
      <c r="F71" t="s">
        <v>14</v>
      </c>
      <c r="G71" s="54" t="s">
        <v>2539</v>
      </c>
    </row>
    <row r="72" spans="1:7" x14ac:dyDescent="0.25">
      <c r="A72">
        <v>2173979</v>
      </c>
      <c r="B72" t="s">
        <v>1571</v>
      </c>
      <c r="C72" t="s">
        <v>1572</v>
      </c>
      <c r="E72" t="s">
        <v>868</v>
      </c>
      <c r="F72" t="s">
        <v>14</v>
      </c>
      <c r="G72" s="54" t="s">
        <v>2539</v>
      </c>
    </row>
    <row r="73" spans="1:7" x14ac:dyDescent="0.25">
      <c r="A73">
        <v>2399836</v>
      </c>
      <c r="B73" t="s">
        <v>1573</v>
      </c>
      <c r="C73" t="s">
        <v>90</v>
      </c>
      <c r="E73" t="s">
        <v>868</v>
      </c>
      <c r="F73" t="s">
        <v>14</v>
      </c>
      <c r="G73" s="54" t="s">
        <v>2540</v>
      </c>
    </row>
    <row r="74" spans="1:7" x14ac:dyDescent="0.25">
      <c r="A74">
        <v>2474525</v>
      </c>
      <c r="B74" t="s">
        <v>1574</v>
      </c>
      <c r="C74" t="s">
        <v>266</v>
      </c>
      <c r="E74" t="s">
        <v>868</v>
      </c>
      <c r="F74" t="s">
        <v>15</v>
      </c>
      <c r="G74" s="54" t="s">
        <v>2540</v>
      </c>
    </row>
    <row r="75" spans="1:7" x14ac:dyDescent="0.25">
      <c r="A75">
        <v>2720516</v>
      </c>
      <c r="B75" t="s">
        <v>1575</v>
      </c>
      <c r="C75" t="s">
        <v>1576</v>
      </c>
      <c r="E75" t="s">
        <v>868</v>
      </c>
      <c r="F75" t="s">
        <v>14</v>
      </c>
      <c r="G75" s="54" t="s">
        <v>2540</v>
      </c>
    </row>
    <row r="76" spans="1:7" x14ac:dyDescent="0.25">
      <c r="A76">
        <v>2682762</v>
      </c>
      <c r="B76" t="s">
        <v>1577</v>
      </c>
      <c r="C76" t="s">
        <v>1578</v>
      </c>
      <c r="E76" t="s">
        <v>868</v>
      </c>
      <c r="F76" t="s">
        <v>15</v>
      </c>
      <c r="G76" s="54" t="s">
        <v>2540</v>
      </c>
    </row>
    <row r="77" spans="1:7" x14ac:dyDescent="0.25">
      <c r="A77">
        <v>2682756</v>
      </c>
      <c r="B77" t="s">
        <v>1579</v>
      </c>
      <c r="C77" t="s">
        <v>1580</v>
      </c>
      <c r="E77" t="s">
        <v>868</v>
      </c>
      <c r="F77" t="s">
        <v>15</v>
      </c>
      <c r="G77" s="54" t="s">
        <v>2540</v>
      </c>
    </row>
    <row r="78" spans="1:7" x14ac:dyDescent="0.25">
      <c r="A78">
        <v>2682789</v>
      </c>
      <c r="B78" t="s">
        <v>1581</v>
      </c>
      <c r="C78" t="s">
        <v>281</v>
      </c>
      <c r="E78" t="s">
        <v>868</v>
      </c>
      <c r="F78" t="s">
        <v>15</v>
      </c>
      <c r="G78" s="54" t="s">
        <v>2540</v>
      </c>
    </row>
    <row r="79" spans="1:7" x14ac:dyDescent="0.25">
      <c r="A79">
        <v>2681810</v>
      </c>
      <c r="B79" t="s">
        <v>1582</v>
      </c>
      <c r="C79" t="s">
        <v>209</v>
      </c>
      <c r="E79" t="s">
        <v>868</v>
      </c>
      <c r="F79" t="s">
        <v>15</v>
      </c>
      <c r="G79" s="54" t="s">
        <v>2541</v>
      </c>
    </row>
    <row r="80" spans="1:7" x14ac:dyDescent="0.25">
      <c r="A80">
        <v>2680514</v>
      </c>
      <c r="B80" t="s">
        <v>1583</v>
      </c>
      <c r="C80" t="s">
        <v>60</v>
      </c>
      <c r="E80" t="s">
        <v>868</v>
      </c>
      <c r="F80" t="s">
        <v>15</v>
      </c>
      <c r="G80" s="54" t="s">
        <v>2541</v>
      </c>
    </row>
    <row r="81" spans="1:7" x14ac:dyDescent="0.25">
      <c r="A81">
        <v>2277344</v>
      </c>
      <c r="B81" t="s">
        <v>902</v>
      </c>
      <c r="C81" t="s">
        <v>192</v>
      </c>
      <c r="E81" t="s">
        <v>868</v>
      </c>
      <c r="F81" t="s">
        <v>15</v>
      </c>
      <c r="G81" s="54" t="s">
        <v>2541</v>
      </c>
    </row>
    <row r="82" spans="1:7" x14ac:dyDescent="0.25">
      <c r="A82">
        <v>2359648</v>
      </c>
      <c r="B82" t="s">
        <v>310</v>
      </c>
      <c r="C82" t="s">
        <v>75</v>
      </c>
      <c r="E82" t="s">
        <v>868</v>
      </c>
      <c r="F82" t="s">
        <v>14</v>
      </c>
      <c r="G82" s="54" t="s">
        <v>2541</v>
      </c>
    </row>
    <row r="83" spans="1:7" x14ac:dyDescent="0.25">
      <c r="A83">
        <v>2643572</v>
      </c>
      <c r="B83" t="s">
        <v>1584</v>
      </c>
      <c r="C83" t="s">
        <v>451</v>
      </c>
      <c r="E83" t="s">
        <v>868</v>
      </c>
      <c r="F83" t="s">
        <v>14</v>
      </c>
      <c r="G83" s="54" t="s">
        <v>2541</v>
      </c>
    </row>
    <row r="84" spans="1:7" x14ac:dyDescent="0.25">
      <c r="A84">
        <v>2362157</v>
      </c>
      <c r="B84" t="s">
        <v>1585</v>
      </c>
      <c r="C84" t="s">
        <v>107</v>
      </c>
      <c r="E84" t="s">
        <v>868</v>
      </c>
      <c r="F84" t="s">
        <v>14</v>
      </c>
      <c r="G84" s="54" t="s">
        <v>2541</v>
      </c>
    </row>
    <row r="85" spans="1:7" x14ac:dyDescent="0.25">
      <c r="A85">
        <v>2681063</v>
      </c>
      <c r="B85" t="s">
        <v>1586</v>
      </c>
      <c r="C85" t="s">
        <v>849</v>
      </c>
      <c r="E85" t="s">
        <v>868</v>
      </c>
      <c r="F85" t="s">
        <v>14</v>
      </c>
      <c r="G85" s="54" t="s">
        <v>2541</v>
      </c>
    </row>
    <row r="86" spans="1:7" x14ac:dyDescent="0.25">
      <c r="A86">
        <v>2633431</v>
      </c>
      <c r="B86" t="s">
        <v>1587</v>
      </c>
      <c r="C86" t="s">
        <v>523</v>
      </c>
      <c r="E86" t="s">
        <v>868</v>
      </c>
      <c r="F86" t="s">
        <v>14</v>
      </c>
      <c r="G86" s="54" t="s">
        <v>2541</v>
      </c>
    </row>
    <row r="87" spans="1:7" x14ac:dyDescent="0.25">
      <c r="A87">
        <v>2372022</v>
      </c>
      <c r="B87" t="s">
        <v>907</v>
      </c>
      <c r="C87" t="s">
        <v>118</v>
      </c>
      <c r="E87" t="s">
        <v>868</v>
      </c>
      <c r="F87" t="s">
        <v>15</v>
      </c>
      <c r="G87" s="54" t="s">
        <v>2541</v>
      </c>
    </row>
    <row r="88" spans="1:7" x14ac:dyDescent="0.25">
      <c r="A88">
        <v>2681064</v>
      </c>
      <c r="B88" t="s">
        <v>1588</v>
      </c>
      <c r="C88" t="s">
        <v>99</v>
      </c>
      <c r="E88" t="s">
        <v>868</v>
      </c>
      <c r="F88" t="s">
        <v>14</v>
      </c>
      <c r="G88" s="54" t="s">
        <v>2541</v>
      </c>
    </row>
    <row r="89" spans="1:7" x14ac:dyDescent="0.25">
      <c r="A89">
        <v>2645149</v>
      </c>
      <c r="B89" t="s">
        <v>1589</v>
      </c>
      <c r="C89" t="s">
        <v>100</v>
      </c>
      <c r="E89" t="s">
        <v>868</v>
      </c>
      <c r="F89" t="s">
        <v>14</v>
      </c>
      <c r="G89" s="54" t="s">
        <v>2541</v>
      </c>
    </row>
    <row r="90" spans="1:7" x14ac:dyDescent="0.25">
      <c r="A90">
        <v>2307913</v>
      </c>
      <c r="B90" t="s">
        <v>1590</v>
      </c>
      <c r="C90" t="s">
        <v>158</v>
      </c>
      <c r="E90" t="s">
        <v>868</v>
      </c>
      <c r="F90" t="s">
        <v>15</v>
      </c>
      <c r="G90" s="54" t="s">
        <v>2541</v>
      </c>
    </row>
    <row r="91" spans="1:7" x14ac:dyDescent="0.25">
      <c r="A91">
        <v>2104780</v>
      </c>
      <c r="B91" t="s">
        <v>45</v>
      </c>
      <c r="C91" t="s">
        <v>159</v>
      </c>
      <c r="E91" t="s">
        <v>868</v>
      </c>
      <c r="F91" t="s">
        <v>14</v>
      </c>
      <c r="G91" s="54" t="s">
        <v>2541</v>
      </c>
    </row>
    <row r="92" spans="1:7" x14ac:dyDescent="0.25">
      <c r="A92">
        <v>2565876</v>
      </c>
      <c r="B92" t="s">
        <v>154</v>
      </c>
      <c r="C92" t="s">
        <v>538</v>
      </c>
      <c r="E92" t="s">
        <v>868</v>
      </c>
      <c r="F92" t="s">
        <v>15</v>
      </c>
      <c r="G92" s="54" t="s">
        <v>2541</v>
      </c>
    </row>
    <row r="93" spans="1:7" x14ac:dyDescent="0.25">
      <c r="A93">
        <v>2265036</v>
      </c>
      <c r="B93" t="s">
        <v>908</v>
      </c>
      <c r="C93" t="s">
        <v>201</v>
      </c>
      <c r="E93" t="s">
        <v>868</v>
      </c>
      <c r="F93" t="s">
        <v>15</v>
      </c>
      <c r="G93" s="54" t="s">
        <v>2541</v>
      </c>
    </row>
    <row r="94" spans="1:7" x14ac:dyDescent="0.25">
      <c r="A94">
        <v>2579062</v>
      </c>
      <c r="B94" t="s">
        <v>476</v>
      </c>
      <c r="C94" t="s">
        <v>289</v>
      </c>
      <c r="E94" t="s">
        <v>868</v>
      </c>
      <c r="F94" t="s">
        <v>15</v>
      </c>
      <c r="G94" s="54" t="s">
        <v>2541</v>
      </c>
    </row>
    <row r="95" spans="1:7" x14ac:dyDescent="0.25">
      <c r="A95">
        <v>2275725</v>
      </c>
      <c r="B95" t="s">
        <v>495</v>
      </c>
      <c r="C95" t="s">
        <v>342</v>
      </c>
      <c r="E95" t="s">
        <v>868</v>
      </c>
      <c r="F95" t="s">
        <v>14</v>
      </c>
      <c r="G95" s="54" t="s">
        <v>2541</v>
      </c>
    </row>
    <row r="96" spans="1:7" x14ac:dyDescent="0.25">
      <c r="A96">
        <v>2668338</v>
      </c>
      <c r="B96" t="s">
        <v>1591</v>
      </c>
      <c r="C96" t="s">
        <v>217</v>
      </c>
      <c r="E96" t="s">
        <v>868</v>
      </c>
      <c r="F96" t="s">
        <v>15</v>
      </c>
      <c r="G96" s="54" t="s">
        <v>2541</v>
      </c>
    </row>
    <row r="97" spans="1:7" x14ac:dyDescent="0.25">
      <c r="A97">
        <v>2701858</v>
      </c>
      <c r="B97" t="s">
        <v>142</v>
      </c>
      <c r="C97" t="s">
        <v>1592</v>
      </c>
      <c r="E97" t="s">
        <v>868</v>
      </c>
      <c r="F97" t="s">
        <v>14</v>
      </c>
      <c r="G97" s="54" t="s">
        <v>2541</v>
      </c>
    </row>
    <row r="98" spans="1:7" x14ac:dyDescent="0.25">
      <c r="A98">
        <v>2663888</v>
      </c>
      <c r="B98" t="s">
        <v>1593</v>
      </c>
      <c r="C98" t="s">
        <v>1594</v>
      </c>
      <c r="E98" t="s">
        <v>868</v>
      </c>
      <c r="F98" t="s">
        <v>14</v>
      </c>
      <c r="G98" s="54" t="s">
        <v>2542</v>
      </c>
    </row>
    <row r="99" spans="1:7" x14ac:dyDescent="0.25">
      <c r="A99">
        <v>2386208</v>
      </c>
      <c r="B99" t="s">
        <v>1595</v>
      </c>
      <c r="C99" t="s">
        <v>1596</v>
      </c>
      <c r="E99" t="s">
        <v>868</v>
      </c>
      <c r="F99" t="s">
        <v>15</v>
      </c>
      <c r="G99" s="54" t="s">
        <v>2542</v>
      </c>
    </row>
    <row r="100" spans="1:7" x14ac:dyDescent="0.25">
      <c r="A100">
        <v>2719487</v>
      </c>
      <c r="B100" t="s">
        <v>1597</v>
      </c>
      <c r="C100" t="s">
        <v>549</v>
      </c>
      <c r="E100" t="s">
        <v>868</v>
      </c>
      <c r="F100" t="s">
        <v>15</v>
      </c>
      <c r="G100" s="54" t="s">
        <v>2542</v>
      </c>
    </row>
    <row r="101" spans="1:7" x14ac:dyDescent="0.25">
      <c r="A101">
        <v>2256461</v>
      </c>
      <c r="B101" t="s">
        <v>1598</v>
      </c>
      <c r="C101" t="s">
        <v>1599</v>
      </c>
      <c r="E101" t="s">
        <v>868</v>
      </c>
      <c r="F101" t="s">
        <v>14</v>
      </c>
      <c r="G101" s="54" t="s">
        <v>2542</v>
      </c>
    </row>
    <row r="102" spans="1:7" x14ac:dyDescent="0.25">
      <c r="A102">
        <v>2660227</v>
      </c>
      <c r="B102" t="s">
        <v>1600</v>
      </c>
      <c r="C102" t="s">
        <v>95</v>
      </c>
      <c r="E102" t="s">
        <v>868</v>
      </c>
      <c r="F102" t="s">
        <v>15</v>
      </c>
      <c r="G102" s="54" t="s">
        <v>2542</v>
      </c>
    </row>
    <row r="103" spans="1:7" x14ac:dyDescent="0.25">
      <c r="A103">
        <v>2507575</v>
      </c>
      <c r="B103" t="s">
        <v>910</v>
      </c>
      <c r="C103" t="s">
        <v>111</v>
      </c>
      <c r="E103" t="s">
        <v>868</v>
      </c>
      <c r="F103" t="s">
        <v>15</v>
      </c>
      <c r="G103" s="54" t="s">
        <v>2542</v>
      </c>
    </row>
    <row r="104" spans="1:7" x14ac:dyDescent="0.25">
      <c r="A104">
        <v>2233799</v>
      </c>
      <c r="B104" t="s">
        <v>1315</v>
      </c>
      <c r="C104" t="s">
        <v>96</v>
      </c>
      <c r="E104" t="s">
        <v>868</v>
      </c>
      <c r="F104" t="s">
        <v>14</v>
      </c>
      <c r="G104" s="54" t="s">
        <v>2543</v>
      </c>
    </row>
    <row r="105" spans="1:7" x14ac:dyDescent="0.25">
      <c r="A105">
        <v>2245779</v>
      </c>
      <c r="B105" t="s">
        <v>914</v>
      </c>
      <c r="C105" t="s">
        <v>915</v>
      </c>
      <c r="E105" t="s">
        <v>868</v>
      </c>
      <c r="F105" t="s">
        <v>14</v>
      </c>
      <c r="G105" s="54" t="s">
        <v>2544</v>
      </c>
    </row>
    <row r="106" spans="1:7" x14ac:dyDescent="0.25">
      <c r="A106">
        <v>2299057</v>
      </c>
      <c r="B106" t="s">
        <v>1601</v>
      </c>
      <c r="C106" t="s">
        <v>96</v>
      </c>
      <c r="E106" t="s">
        <v>868</v>
      </c>
      <c r="F106" t="s">
        <v>14</v>
      </c>
      <c r="G106" s="54" t="s">
        <v>2544</v>
      </c>
    </row>
    <row r="107" spans="1:7" x14ac:dyDescent="0.25">
      <c r="A107">
        <v>2354025</v>
      </c>
      <c r="B107" t="s">
        <v>416</v>
      </c>
      <c r="C107" t="s">
        <v>75</v>
      </c>
      <c r="E107" t="s">
        <v>868</v>
      </c>
      <c r="F107" t="s">
        <v>14</v>
      </c>
      <c r="G107" s="54" t="s">
        <v>2544</v>
      </c>
    </row>
    <row r="108" spans="1:7" x14ac:dyDescent="0.25">
      <c r="A108">
        <v>2353364</v>
      </c>
      <c r="B108" t="s">
        <v>919</v>
      </c>
      <c r="C108" t="s">
        <v>53</v>
      </c>
      <c r="E108" t="s">
        <v>868</v>
      </c>
      <c r="F108" t="s">
        <v>14</v>
      </c>
      <c r="G108" s="54" t="s">
        <v>2544</v>
      </c>
    </row>
    <row r="109" spans="1:7" x14ac:dyDescent="0.25">
      <c r="A109">
        <v>2463564</v>
      </c>
      <c r="B109" t="s">
        <v>1602</v>
      </c>
      <c r="C109" t="s">
        <v>1603</v>
      </c>
      <c r="E109" t="s">
        <v>868</v>
      </c>
      <c r="F109" t="s">
        <v>15</v>
      </c>
      <c r="G109" s="54" t="s">
        <v>2544</v>
      </c>
    </row>
    <row r="110" spans="1:7" x14ac:dyDescent="0.25">
      <c r="A110">
        <v>2508960</v>
      </c>
      <c r="B110" t="s">
        <v>1260</v>
      </c>
      <c r="C110" t="s">
        <v>1604</v>
      </c>
      <c r="E110" t="s">
        <v>868</v>
      </c>
      <c r="F110" t="s">
        <v>15</v>
      </c>
      <c r="G110" s="54" t="s">
        <v>2544</v>
      </c>
    </row>
    <row r="111" spans="1:7" x14ac:dyDescent="0.25">
      <c r="A111">
        <v>2617445</v>
      </c>
      <c r="B111" t="s">
        <v>1605</v>
      </c>
      <c r="C111" t="s">
        <v>182</v>
      </c>
      <c r="E111" t="s">
        <v>868</v>
      </c>
      <c r="F111" t="s">
        <v>14</v>
      </c>
      <c r="G111" s="54" t="s">
        <v>2545</v>
      </c>
    </row>
    <row r="112" spans="1:7" x14ac:dyDescent="0.25">
      <c r="A112">
        <v>2421012</v>
      </c>
      <c r="B112" t="s">
        <v>207</v>
      </c>
      <c r="C112" t="s">
        <v>920</v>
      </c>
      <c r="E112" t="s">
        <v>868</v>
      </c>
      <c r="F112" t="s">
        <v>14</v>
      </c>
      <c r="G112" s="54" t="s">
        <v>2545</v>
      </c>
    </row>
    <row r="113" spans="1:7" x14ac:dyDescent="0.25">
      <c r="A113">
        <v>2458357</v>
      </c>
      <c r="B113" t="s">
        <v>1606</v>
      </c>
      <c r="C113" t="s">
        <v>273</v>
      </c>
      <c r="E113" t="s">
        <v>868</v>
      </c>
      <c r="F113" t="s">
        <v>14</v>
      </c>
      <c r="G113" s="54" t="s">
        <v>2545</v>
      </c>
    </row>
    <row r="114" spans="1:7" x14ac:dyDescent="0.25">
      <c r="A114">
        <v>2395935</v>
      </c>
      <c r="B114" t="s">
        <v>921</v>
      </c>
      <c r="C114" t="s">
        <v>922</v>
      </c>
      <c r="E114" t="s">
        <v>868</v>
      </c>
      <c r="F114" t="s">
        <v>14</v>
      </c>
      <c r="G114" s="54" t="s">
        <v>2545</v>
      </c>
    </row>
    <row r="115" spans="1:7" x14ac:dyDescent="0.25">
      <c r="A115">
        <v>2539541</v>
      </c>
      <c r="B115" t="s">
        <v>1607</v>
      </c>
      <c r="C115" t="s">
        <v>294</v>
      </c>
      <c r="E115" t="s">
        <v>868</v>
      </c>
      <c r="F115" t="s">
        <v>15</v>
      </c>
      <c r="G115" s="54" t="s">
        <v>2545</v>
      </c>
    </row>
    <row r="116" spans="1:7" x14ac:dyDescent="0.25">
      <c r="A116">
        <v>2350388</v>
      </c>
      <c r="B116" t="s">
        <v>302</v>
      </c>
      <c r="C116" t="s">
        <v>354</v>
      </c>
      <c r="E116" t="s">
        <v>868</v>
      </c>
      <c r="F116" t="s">
        <v>14</v>
      </c>
      <c r="G116" s="54" t="s">
        <v>2545</v>
      </c>
    </row>
    <row r="117" spans="1:7" x14ac:dyDescent="0.25">
      <c r="A117">
        <v>2675021</v>
      </c>
      <c r="B117" t="s">
        <v>1608</v>
      </c>
      <c r="C117" t="s">
        <v>1609</v>
      </c>
      <c r="E117" t="s">
        <v>868</v>
      </c>
      <c r="F117" t="s">
        <v>15</v>
      </c>
      <c r="G117" s="54" t="s">
        <v>2545</v>
      </c>
    </row>
    <row r="118" spans="1:7" x14ac:dyDescent="0.25">
      <c r="A118">
        <v>2229696</v>
      </c>
      <c r="B118" t="s">
        <v>582</v>
      </c>
      <c r="C118" t="s">
        <v>273</v>
      </c>
      <c r="E118" t="s">
        <v>868</v>
      </c>
      <c r="F118" t="s">
        <v>14</v>
      </c>
      <c r="G118" s="54" t="s">
        <v>2545</v>
      </c>
    </row>
    <row r="119" spans="1:7" x14ac:dyDescent="0.25">
      <c r="A119">
        <v>2492439</v>
      </c>
      <c r="B119" t="s">
        <v>923</v>
      </c>
      <c r="C119" t="s">
        <v>924</v>
      </c>
      <c r="E119" t="s">
        <v>868</v>
      </c>
      <c r="F119" t="s">
        <v>14</v>
      </c>
      <c r="G119" s="54" t="s">
        <v>2545</v>
      </c>
    </row>
    <row r="120" spans="1:7" x14ac:dyDescent="0.25">
      <c r="A120">
        <v>2695175</v>
      </c>
      <c r="B120" t="s">
        <v>1610</v>
      </c>
      <c r="C120" t="s">
        <v>1611</v>
      </c>
      <c r="E120" t="s">
        <v>868</v>
      </c>
      <c r="F120" t="s">
        <v>15</v>
      </c>
      <c r="G120" s="54" t="s">
        <v>2545</v>
      </c>
    </row>
    <row r="121" spans="1:7" x14ac:dyDescent="0.25">
      <c r="A121">
        <v>2470113</v>
      </c>
      <c r="B121" t="s">
        <v>1612</v>
      </c>
      <c r="C121" t="s">
        <v>1613</v>
      </c>
      <c r="E121" t="s">
        <v>868</v>
      </c>
      <c r="F121" t="s">
        <v>14</v>
      </c>
      <c r="G121" s="54" t="s">
        <v>2546</v>
      </c>
    </row>
    <row r="122" spans="1:7" x14ac:dyDescent="0.25">
      <c r="A122">
        <v>2341625</v>
      </c>
      <c r="B122" t="s">
        <v>1614</v>
      </c>
      <c r="C122" t="s">
        <v>389</v>
      </c>
      <c r="E122" t="s">
        <v>868</v>
      </c>
      <c r="F122" t="s">
        <v>14</v>
      </c>
      <c r="G122" s="54" t="s">
        <v>2546</v>
      </c>
    </row>
    <row r="123" spans="1:7" x14ac:dyDescent="0.25">
      <c r="A123">
        <v>2596319</v>
      </c>
      <c r="B123" t="s">
        <v>925</v>
      </c>
      <c r="C123" t="s">
        <v>352</v>
      </c>
      <c r="E123" t="s">
        <v>868</v>
      </c>
      <c r="F123" t="s">
        <v>15</v>
      </c>
      <c r="G123" s="54" t="s">
        <v>2546</v>
      </c>
    </row>
    <row r="124" spans="1:7" x14ac:dyDescent="0.25">
      <c r="A124">
        <v>2444677</v>
      </c>
      <c r="B124" t="s">
        <v>1615</v>
      </c>
      <c r="C124" t="s">
        <v>1616</v>
      </c>
      <c r="E124" t="s">
        <v>868</v>
      </c>
      <c r="F124" t="s">
        <v>15</v>
      </c>
      <c r="G124" s="54" t="s">
        <v>2546</v>
      </c>
    </row>
    <row r="125" spans="1:7" x14ac:dyDescent="0.25">
      <c r="A125">
        <v>2341700</v>
      </c>
      <c r="B125" t="s">
        <v>1617</v>
      </c>
      <c r="C125" t="s">
        <v>105</v>
      </c>
      <c r="E125" t="s">
        <v>868</v>
      </c>
      <c r="F125" t="s">
        <v>14</v>
      </c>
      <c r="G125" s="54" t="s">
        <v>2546</v>
      </c>
    </row>
    <row r="126" spans="1:7" x14ac:dyDescent="0.25">
      <c r="A126">
        <v>2333420</v>
      </c>
      <c r="B126" t="s">
        <v>1618</v>
      </c>
      <c r="C126" t="s">
        <v>38</v>
      </c>
      <c r="E126" t="s">
        <v>868</v>
      </c>
      <c r="F126" t="s">
        <v>14</v>
      </c>
      <c r="G126" s="54" t="s">
        <v>2546</v>
      </c>
    </row>
    <row r="127" spans="1:7" x14ac:dyDescent="0.25">
      <c r="A127">
        <v>2551206</v>
      </c>
      <c r="B127" t="s">
        <v>926</v>
      </c>
      <c r="C127" t="s">
        <v>123</v>
      </c>
      <c r="E127" t="s">
        <v>868</v>
      </c>
      <c r="F127" t="s">
        <v>15</v>
      </c>
      <c r="G127" s="54" t="s">
        <v>2546</v>
      </c>
    </row>
    <row r="128" spans="1:7" x14ac:dyDescent="0.25">
      <c r="A128">
        <v>2464406</v>
      </c>
      <c r="B128" t="s">
        <v>926</v>
      </c>
      <c r="C128" t="s">
        <v>191</v>
      </c>
      <c r="E128" t="s">
        <v>868</v>
      </c>
      <c r="F128" t="s">
        <v>14</v>
      </c>
      <c r="G128" s="54" t="s">
        <v>2546</v>
      </c>
    </row>
    <row r="129" spans="1:7" x14ac:dyDescent="0.25">
      <c r="A129">
        <v>2668060</v>
      </c>
      <c r="B129" t="s">
        <v>1619</v>
      </c>
      <c r="C129" t="s">
        <v>440</v>
      </c>
      <c r="E129" t="s">
        <v>868</v>
      </c>
      <c r="F129" t="s">
        <v>14</v>
      </c>
      <c r="G129" s="54" t="s">
        <v>2546</v>
      </c>
    </row>
    <row r="130" spans="1:7" x14ac:dyDescent="0.25">
      <c r="A130">
        <v>2305850</v>
      </c>
      <c r="B130" t="s">
        <v>1620</v>
      </c>
      <c r="C130" t="s">
        <v>1621</v>
      </c>
      <c r="E130" t="s">
        <v>868</v>
      </c>
      <c r="F130" t="s">
        <v>15</v>
      </c>
      <c r="G130" s="54" t="s">
        <v>2546</v>
      </c>
    </row>
    <row r="131" spans="1:7" x14ac:dyDescent="0.25">
      <c r="A131">
        <v>2284871</v>
      </c>
      <c r="B131" t="s">
        <v>346</v>
      </c>
      <c r="C131" t="s">
        <v>411</v>
      </c>
      <c r="E131" t="s">
        <v>868</v>
      </c>
      <c r="F131" t="s">
        <v>15</v>
      </c>
      <c r="G131" s="54" t="s">
        <v>2546</v>
      </c>
    </row>
    <row r="132" spans="1:7" x14ac:dyDescent="0.25">
      <c r="A132">
        <v>2638181</v>
      </c>
      <c r="B132" t="s">
        <v>353</v>
      </c>
      <c r="C132" t="s">
        <v>111</v>
      </c>
      <c r="E132" t="s">
        <v>868</v>
      </c>
      <c r="F132" t="s">
        <v>15</v>
      </c>
      <c r="G132" s="54" t="s">
        <v>2546</v>
      </c>
    </row>
    <row r="133" spans="1:7" x14ac:dyDescent="0.25">
      <c r="A133">
        <v>2551196</v>
      </c>
      <c r="B133" t="s">
        <v>1622</v>
      </c>
      <c r="C133" t="s">
        <v>1313</v>
      </c>
      <c r="E133" t="s">
        <v>868</v>
      </c>
      <c r="F133" t="s">
        <v>15</v>
      </c>
      <c r="G133" s="54" t="s">
        <v>2546</v>
      </c>
    </row>
    <row r="134" spans="1:7" x14ac:dyDescent="0.25">
      <c r="A134">
        <v>2684952</v>
      </c>
      <c r="B134" t="s">
        <v>1623</v>
      </c>
      <c r="C134" t="s">
        <v>1624</v>
      </c>
      <c r="E134" t="s">
        <v>868</v>
      </c>
      <c r="F134" t="s">
        <v>15</v>
      </c>
      <c r="G134" s="54" t="s">
        <v>2546</v>
      </c>
    </row>
    <row r="135" spans="1:7" x14ac:dyDescent="0.25">
      <c r="A135">
        <v>2444687</v>
      </c>
      <c r="B135" t="s">
        <v>223</v>
      </c>
      <c r="C135" t="s">
        <v>149</v>
      </c>
      <c r="E135" t="s">
        <v>868</v>
      </c>
      <c r="F135" t="s">
        <v>15</v>
      </c>
      <c r="G135" s="54" t="s">
        <v>2546</v>
      </c>
    </row>
    <row r="136" spans="1:7" x14ac:dyDescent="0.25">
      <c r="A136">
        <v>2335545</v>
      </c>
      <c r="B136" t="s">
        <v>928</v>
      </c>
      <c r="C136" t="s">
        <v>228</v>
      </c>
      <c r="E136" t="s">
        <v>868</v>
      </c>
      <c r="F136" t="s">
        <v>15</v>
      </c>
      <c r="G136" s="54" t="s">
        <v>2546</v>
      </c>
    </row>
    <row r="137" spans="1:7" x14ac:dyDescent="0.25">
      <c r="A137">
        <v>2271949</v>
      </c>
      <c r="B137" t="s">
        <v>408</v>
      </c>
      <c r="C137" t="s">
        <v>574</v>
      </c>
      <c r="E137" t="s">
        <v>868</v>
      </c>
      <c r="F137" t="s">
        <v>15</v>
      </c>
      <c r="G137" s="54" t="s">
        <v>2546</v>
      </c>
    </row>
    <row r="138" spans="1:7" x14ac:dyDescent="0.25">
      <c r="A138">
        <v>2541795</v>
      </c>
      <c r="B138" t="s">
        <v>416</v>
      </c>
      <c r="C138" t="s">
        <v>286</v>
      </c>
      <c r="E138" t="s">
        <v>868</v>
      </c>
      <c r="F138" t="s">
        <v>15</v>
      </c>
      <c r="G138" s="54" t="s">
        <v>2546</v>
      </c>
    </row>
    <row r="139" spans="1:7" x14ac:dyDescent="0.25">
      <c r="A139">
        <v>2333819</v>
      </c>
      <c r="B139" t="s">
        <v>1324</v>
      </c>
      <c r="C139" t="s">
        <v>103</v>
      </c>
      <c r="E139" t="s">
        <v>868</v>
      </c>
      <c r="F139" t="s">
        <v>15</v>
      </c>
      <c r="G139" s="54" t="s">
        <v>2546</v>
      </c>
    </row>
    <row r="140" spans="1:7" x14ac:dyDescent="0.25">
      <c r="A140">
        <v>2541806</v>
      </c>
      <c r="B140" t="s">
        <v>929</v>
      </c>
      <c r="C140" t="s">
        <v>930</v>
      </c>
      <c r="E140" t="s">
        <v>868</v>
      </c>
      <c r="F140" t="s">
        <v>14</v>
      </c>
      <c r="G140" s="54" t="s">
        <v>2546</v>
      </c>
    </row>
    <row r="141" spans="1:7" x14ac:dyDescent="0.25">
      <c r="A141">
        <v>2649802</v>
      </c>
      <c r="B141" t="s">
        <v>444</v>
      </c>
      <c r="C141" t="s">
        <v>274</v>
      </c>
      <c r="E141" t="s">
        <v>868</v>
      </c>
      <c r="F141" t="s">
        <v>15</v>
      </c>
      <c r="G141" s="54" t="s">
        <v>2546</v>
      </c>
    </row>
    <row r="142" spans="1:7" x14ac:dyDescent="0.25">
      <c r="A142">
        <v>2219877</v>
      </c>
      <c r="B142" t="s">
        <v>1625</v>
      </c>
      <c r="C142" t="s">
        <v>271</v>
      </c>
      <c r="E142" t="s">
        <v>868</v>
      </c>
      <c r="F142" t="s">
        <v>14</v>
      </c>
      <c r="G142" s="54" t="s">
        <v>2546</v>
      </c>
    </row>
    <row r="143" spans="1:7" x14ac:dyDescent="0.25">
      <c r="A143">
        <v>2638186</v>
      </c>
      <c r="B143" t="s">
        <v>1626</v>
      </c>
      <c r="C143" t="s">
        <v>159</v>
      </c>
      <c r="E143" t="s">
        <v>868</v>
      </c>
      <c r="F143" t="s">
        <v>14</v>
      </c>
      <c r="G143" s="54" t="s">
        <v>2546</v>
      </c>
    </row>
    <row r="144" spans="1:7" x14ac:dyDescent="0.25">
      <c r="A144">
        <v>2453222</v>
      </c>
      <c r="B144" t="s">
        <v>460</v>
      </c>
      <c r="C144" t="s">
        <v>931</v>
      </c>
      <c r="E144" t="s">
        <v>868</v>
      </c>
      <c r="F144" t="s">
        <v>15</v>
      </c>
      <c r="G144" s="54" t="s">
        <v>2546</v>
      </c>
    </row>
    <row r="145" spans="1:7" x14ac:dyDescent="0.25">
      <c r="A145">
        <v>2199360</v>
      </c>
      <c r="B145" t="s">
        <v>1326</v>
      </c>
      <c r="C145" t="s">
        <v>86</v>
      </c>
      <c r="E145" t="s">
        <v>868</v>
      </c>
      <c r="F145" t="s">
        <v>14</v>
      </c>
      <c r="G145" s="54" t="s">
        <v>2546</v>
      </c>
    </row>
    <row r="146" spans="1:7" x14ac:dyDescent="0.25">
      <c r="A146">
        <v>2710613</v>
      </c>
      <c r="B146" t="s">
        <v>1627</v>
      </c>
      <c r="C146" t="s">
        <v>281</v>
      </c>
      <c r="E146" t="s">
        <v>868</v>
      </c>
      <c r="F146" t="s">
        <v>15</v>
      </c>
      <c r="G146" s="54" t="s">
        <v>2546</v>
      </c>
    </row>
    <row r="147" spans="1:7" x14ac:dyDescent="0.25">
      <c r="A147">
        <v>2271944</v>
      </c>
      <c r="B147" t="s">
        <v>498</v>
      </c>
      <c r="C147" t="s">
        <v>933</v>
      </c>
      <c r="E147" t="s">
        <v>868</v>
      </c>
      <c r="F147" t="s">
        <v>14</v>
      </c>
      <c r="G147" s="54" t="s">
        <v>2546</v>
      </c>
    </row>
    <row r="148" spans="1:7" x14ac:dyDescent="0.25">
      <c r="A148">
        <v>2518318</v>
      </c>
      <c r="B148" t="s">
        <v>507</v>
      </c>
      <c r="C148" t="s">
        <v>354</v>
      </c>
      <c r="E148" t="s">
        <v>868</v>
      </c>
      <c r="F148" t="s">
        <v>14</v>
      </c>
      <c r="G148" s="54" t="s">
        <v>2546</v>
      </c>
    </row>
    <row r="149" spans="1:7" x14ac:dyDescent="0.25">
      <c r="A149">
        <v>2532887</v>
      </c>
      <c r="B149" t="s">
        <v>935</v>
      </c>
      <c r="C149" t="s">
        <v>936</v>
      </c>
      <c r="E149" t="s">
        <v>868</v>
      </c>
      <c r="F149" t="s">
        <v>15</v>
      </c>
      <c r="G149" s="54" t="s">
        <v>2546</v>
      </c>
    </row>
    <row r="150" spans="1:7" x14ac:dyDescent="0.25">
      <c r="A150">
        <v>2478317</v>
      </c>
      <c r="B150" t="s">
        <v>1628</v>
      </c>
      <c r="C150" t="s">
        <v>1629</v>
      </c>
      <c r="E150" t="s">
        <v>868</v>
      </c>
      <c r="F150" t="s">
        <v>14</v>
      </c>
      <c r="G150" s="54" t="s">
        <v>2547</v>
      </c>
    </row>
    <row r="151" spans="1:7" x14ac:dyDescent="0.25">
      <c r="A151">
        <v>2477382</v>
      </c>
      <c r="B151" t="s">
        <v>379</v>
      </c>
      <c r="C151" t="s">
        <v>128</v>
      </c>
      <c r="E151" t="s">
        <v>868</v>
      </c>
      <c r="F151" t="s">
        <v>14</v>
      </c>
      <c r="G151" s="54" t="s">
        <v>2547</v>
      </c>
    </row>
    <row r="152" spans="1:7" x14ac:dyDescent="0.25">
      <c r="A152">
        <v>2576737</v>
      </c>
      <c r="B152" t="s">
        <v>1630</v>
      </c>
      <c r="C152" t="s">
        <v>432</v>
      </c>
      <c r="E152" t="s">
        <v>868</v>
      </c>
      <c r="F152" t="s">
        <v>15</v>
      </c>
      <c r="G152" s="54" t="s">
        <v>2547</v>
      </c>
    </row>
    <row r="153" spans="1:7" x14ac:dyDescent="0.25">
      <c r="A153">
        <v>2478332</v>
      </c>
      <c r="B153" t="s">
        <v>1631</v>
      </c>
      <c r="C153" t="s">
        <v>60</v>
      </c>
      <c r="E153" t="s">
        <v>868</v>
      </c>
      <c r="F153" t="s">
        <v>15</v>
      </c>
      <c r="G153" s="54" t="s">
        <v>2547</v>
      </c>
    </row>
    <row r="154" spans="1:7" x14ac:dyDescent="0.25">
      <c r="A154">
        <v>2534711</v>
      </c>
      <c r="B154" t="s">
        <v>150</v>
      </c>
      <c r="C154" t="s">
        <v>430</v>
      </c>
      <c r="E154" t="s">
        <v>868</v>
      </c>
      <c r="F154" t="s">
        <v>14</v>
      </c>
      <c r="G154" s="54" t="s">
        <v>2548</v>
      </c>
    </row>
    <row r="155" spans="1:7" x14ac:dyDescent="0.25">
      <c r="A155">
        <v>2439828</v>
      </c>
      <c r="B155" t="s">
        <v>937</v>
      </c>
      <c r="C155" t="s">
        <v>142</v>
      </c>
      <c r="E155" t="s">
        <v>868</v>
      </c>
      <c r="F155" t="s">
        <v>14</v>
      </c>
      <c r="G155" s="54" t="s">
        <v>2548</v>
      </c>
    </row>
    <row r="156" spans="1:7" x14ac:dyDescent="0.25">
      <c r="A156">
        <v>2264960</v>
      </c>
      <c r="B156" t="s">
        <v>940</v>
      </c>
      <c r="C156" t="s">
        <v>63</v>
      </c>
      <c r="E156" t="s">
        <v>868</v>
      </c>
      <c r="F156" t="s">
        <v>15</v>
      </c>
      <c r="G156" s="54" t="s">
        <v>2548</v>
      </c>
    </row>
    <row r="157" spans="1:7" x14ac:dyDescent="0.25">
      <c r="A157">
        <v>2264949</v>
      </c>
      <c r="B157" t="s">
        <v>1632</v>
      </c>
      <c r="C157" t="s">
        <v>1633</v>
      </c>
      <c r="E157" t="s">
        <v>868</v>
      </c>
      <c r="F157" t="s">
        <v>14</v>
      </c>
      <c r="G157" s="54" t="s">
        <v>2548</v>
      </c>
    </row>
    <row r="158" spans="1:7" x14ac:dyDescent="0.25">
      <c r="A158">
        <v>2640089</v>
      </c>
      <c r="B158" t="s">
        <v>1634</v>
      </c>
      <c r="C158" t="s">
        <v>1548</v>
      </c>
      <c r="E158" t="s">
        <v>868</v>
      </c>
      <c r="F158" t="s">
        <v>15</v>
      </c>
      <c r="G158" s="54" t="s">
        <v>2548</v>
      </c>
    </row>
    <row r="159" spans="1:7" x14ac:dyDescent="0.25">
      <c r="A159">
        <v>2638204</v>
      </c>
      <c r="B159" t="s">
        <v>404</v>
      </c>
      <c r="C159" t="s">
        <v>63</v>
      </c>
      <c r="E159" t="s">
        <v>868</v>
      </c>
      <c r="F159" t="s">
        <v>15</v>
      </c>
      <c r="G159" s="54" t="s">
        <v>2548</v>
      </c>
    </row>
    <row r="160" spans="1:7" x14ac:dyDescent="0.25">
      <c r="A160">
        <v>2532531</v>
      </c>
      <c r="B160" t="s">
        <v>941</v>
      </c>
      <c r="C160" t="s">
        <v>53</v>
      </c>
      <c r="E160" t="s">
        <v>868</v>
      </c>
      <c r="F160" t="s">
        <v>14</v>
      </c>
      <c r="G160" s="54" t="s">
        <v>2548</v>
      </c>
    </row>
    <row r="161" spans="1:7" x14ac:dyDescent="0.25">
      <c r="A161">
        <v>2668390</v>
      </c>
      <c r="B161" t="s">
        <v>1635</v>
      </c>
      <c r="C161" t="s">
        <v>544</v>
      </c>
      <c r="E161" t="s">
        <v>868</v>
      </c>
      <c r="F161" t="s">
        <v>14</v>
      </c>
      <c r="G161" s="54" t="s">
        <v>2548</v>
      </c>
    </row>
    <row r="162" spans="1:7" x14ac:dyDescent="0.25">
      <c r="A162">
        <v>2414420</v>
      </c>
      <c r="B162" t="s">
        <v>438</v>
      </c>
      <c r="C162" t="s">
        <v>152</v>
      </c>
      <c r="E162" t="s">
        <v>868</v>
      </c>
      <c r="F162" t="s">
        <v>14</v>
      </c>
      <c r="G162" s="54" t="s">
        <v>2548</v>
      </c>
    </row>
    <row r="163" spans="1:7" x14ac:dyDescent="0.25">
      <c r="A163">
        <v>2645105</v>
      </c>
      <c r="B163" t="s">
        <v>1636</v>
      </c>
      <c r="C163" t="s">
        <v>259</v>
      </c>
      <c r="E163" t="s">
        <v>868</v>
      </c>
      <c r="F163" t="s">
        <v>15</v>
      </c>
      <c r="G163" s="54" t="s">
        <v>2548</v>
      </c>
    </row>
    <row r="164" spans="1:7" x14ac:dyDescent="0.25">
      <c r="A164">
        <v>2385165</v>
      </c>
      <c r="B164" t="s">
        <v>539</v>
      </c>
      <c r="C164" t="s">
        <v>943</v>
      </c>
      <c r="E164" t="s">
        <v>868</v>
      </c>
      <c r="F164" t="s">
        <v>15</v>
      </c>
      <c r="G164" s="54" t="s">
        <v>2548</v>
      </c>
    </row>
    <row r="165" spans="1:7" x14ac:dyDescent="0.25">
      <c r="A165">
        <v>2180288</v>
      </c>
      <c r="B165" t="s">
        <v>471</v>
      </c>
      <c r="C165" t="s">
        <v>166</v>
      </c>
      <c r="E165" t="s">
        <v>868</v>
      </c>
      <c r="F165" t="s">
        <v>14</v>
      </c>
      <c r="G165" s="54" t="s">
        <v>2549</v>
      </c>
    </row>
    <row r="166" spans="1:7" x14ac:dyDescent="0.25">
      <c r="A166">
        <v>2343844</v>
      </c>
      <c r="B166" t="s">
        <v>260</v>
      </c>
      <c r="C166" t="s">
        <v>75</v>
      </c>
      <c r="E166" t="s">
        <v>868</v>
      </c>
      <c r="F166" t="s">
        <v>14</v>
      </c>
      <c r="G166" s="54" t="s">
        <v>2550</v>
      </c>
    </row>
    <row r="167" spans="1:7" x14ac:dyDescent="0.25">
      <c r="A167">
        <v>2633486</v>
      </c>
      <c r="B167" t="s">
        <v>1637</v>
      </c>
      <c r="C167" t="s">
        <v>142</v>
      </c>
      <c r="E167" t="s">
        <v>868</v>
      </c>
      <c r="F167" t="s">
        <v>14</v>
      </c>
      <c r="G167" s="54" t="s">
        <v>2550</v>
      </c>
    </row>
    <row r="168" spans="1:7" x14ac:dyDescent="0.25">
      <c r="A168">
        <v>2343220</v>
      </c>
      <c r="B168" t="s">
        <v>1638</v>
      </c>
      <c r="C168" t="s">
        <v>387</v>
      </c>
      <c r="E168" t="s">
        <v>868</v>
      </c>
      <c r="F168" t="s">
        <v>14</v>
      </c>
      <c r="G168" s="54" t="s">
        <v>2550</v>
      </c>
    </row>
    <row r="169" spans="1:7" x14ac:dyDescent="0.25">
      <c r="A169">
        <v>2578168</v>
      </c>
      <c r="B169" t="s">
        <v>1639</v>
      </c>
      <c r="C169" t="s">
        <v>588</v>
      </c>
      <c r="E169" t="s">
        <v>868</v>
      </c>
      <c r="F169" t="s">
        <v>15</v>
      </c>
      <c r="G169" s="54" t="s">
        <v>2550</v>
      </c>
    </row>
    <row r="170" spans="1:7" x14ac:dyDescent="0.25">
      <c r="A170">
        <v>1876300</v>
      </c>
      <c r="B170" t="s">
        <v>1640</v>
      </c>
      <c r="C170" t="s">
        <v>146</v>
      </c>
      <c r="E170" t="s">
        <v>868</v>
      </c>
      <c r="F170" t="s">
        <v>14</v>
      </c>
      <c r="G170" s="54" t="s">
        <v>2550</v>
      </c>
    </row>
    <row r="171" spans="1:7" x14ac:dyDescent="0.25">
      <c r="A171">
        <v>2190272</v>
      </c>
      <c r="B171" t="s">
        <v>359</v>
      </c>
      <c r="C171" t="s">
        <v>1641</v>
      </c>
      <c r="E171" t="s">
        <v>868</v>
      </c>
      <c r="F171" t="s">
        <v>15</v>
      </c>
      <c r="G171" s="54" t="s">
        <v>2550</v>
      </c>
    </row>
    <row r="172" spans="1:7" x14ac:dyDescent="0.25">
      <c r="A172">
        <v>2710906</v>
      </c>
      <c r="B172" t="s">
        <v>367</v>
      </c>
      <c r="C172" t="s">
        <v>550</v>
      </c>
      <c r="E172" t="s">
        <v>868</v>
      </c>
      <c r="F172" t="s">
        <v>14</v>
      </c>
      <c r="G172" s="54" t="s">
        <v>2550</v>
      </c>
    </row>
    <row r="173" spans="1:7" x14ac:dyDescent="0.25">
      <c r="A173">
        <v>2563019</v>
      </c>
      <c r="B173" t="s">
        <v>1642</v>
      </c>
      <c r="C173" t="s">
        <v>139</v>
      </c>
      <c r="E173" t="s">
        <v>868</v>
      </c>
      <c r="F173" t="s">
        <v>15</v>
      </c>
      <c r="G173" s="54" t="s">
        <v>2550</v>
      </c>
    </row>
    <row r="174" spans="1:7" x14ac:dyDescent="0.25">
      <c r="A174">
        <v>2313724</v>
      </c>
      <c r="B174" t="s">
        <v>566</v>
      </c>
      <c r="C174" t="s">
        <v>544</v>
      </c>
      <c r="E174" t="s">
        <v>868</v>
      </c>
      <c r="F174" t="s">
        <v>14</v>
      </c>
      <c r="G174" s="54" t="s">
        <v>2550</v>
      </c>
    </row>
    <row r="175" spans="1:7" x14ac:dyDescent="0.25">
      <c r="A175">
        <v>2441031</v>
      </c>
      <c r="B175" t="s">
        <v>1643</v>
      </c>
      <c r="C175" t="s">
        <v>172</v>
      </c>
      <c r="E175" t="s">
        <v>868</v>
      </c>
      <c r="F175" t="s">
        <v>15</v>
      </c>
      <c r="G175" s="54" t="s">
        <v>2550</v>
      </c>
    </row>
    <row r="176" spans="1:7" x14ac:dyDescent="0.25">
      <c r="A176">
        <v>1987102</v>
      </c>
      <c r="B176" t="s">
        <v>1334</v>
      </c>
      <c r="C176" t="s">
        <v>98</v>
      </c>
      <c r="E176" t="s">
        <v>868</v>
      </c>
      <c r="F176" t="s">
        <v>15</v>
      </c>
      <c r="G176" s="54" t="s">
        <v>2550</v>
      </c>
    </row>
    <row r="177" spans="1:7" x14ac:dyDescent="0.25">
      <c r="A177">
        <v>2578181</v>
      </c>
      <c r="B177" t="s">
        <v>950</v>
      </c>
      <c r="C177" t="s">
        <v>951</v>
      </c>
      <c r="E177" t="s">
        <v>868</v>
      </c>
      <c r="F177" t="s">
        <v>15</v>
      </c>
      <c r="G177" s="54" t="s">
        <v>2550</v>
      </c>
    </row>
    <row r="178" spans="1:7" x14ac:dyDescent="0.25">
      <c r="A178">
        <v>1799515</v>
      </c>
      <c r="B178" t="s">
        <v>1644</v>
      </c>
      <c r="C178" t="s">
        <v>1645</v>
      </c>
      <c r="E178" t="s">
        <v>868</v>
      </c>
      <c r="F178" t="s">
        <v>15</v>
      </c>
      <c r="G178" s="54" t="s">
        <v>2550</v>
      </c>
    </row>
    <row r="179" spans="1:7" x14ac:dyDescent="0.25">
      <c r="A179">
        <v>2629771</v>
      </c>
      <c r="B179" t="s">
        <v>1646</v>
      </c>
      <c r="C179" t="s">
        <v>1647</v>
      </c>
      <c r="E179" t="s">
        <v>868</v>
      </c>
      <c r="F179" t="s">
        <v>14</v>
      </c>
      <c r="G179" s="54" t="s">
        <v>2551</v>
      </c>
    </row>
    <row r="180" spans="1:7" x14ac:dyDescent="0.25">
      <c r="A180">
        <v>2357494</v>
      </c>
      <c r="B180" t="s">
        <v>1648</v>
      </c>
      <c r="C180" t="s">
        <v>601</v>
      </c>
      <c r="E180" t="s">
        <v>868</v>
      </c>
      <c r="F180" t="s">
        <v>15</v>
      </c>
      <c r="G180" s="54" t="s">
        <v>2551</v>
      </c>
    </row>
    <row r="181" spans="1:7" x14ac:dyDescent="0.25">
      <c r="A181">
        <v>2219902</v>
      </c>
      <c r="B181" t="s">
        <v>204</v>
      </c>
      <c r="C181" t="s">
        <v>553</v>
      </c>
      <c r="E181" t="s">
        <v>868</v>
      </c>
      <c r="F181" t="s">
        <v>15</v>
      </c>
      <c r="G181" s="54" t="s">
        <v>2551</v>
      </c>
    </row>
    <row r="182" spans="1:7" x14ac:dyDescent="0.25">
      <c r="A182">
        <v>2445997</v>
      </c>
      <c r="B182" t="s">
        <v>210</v>
      </c>
      <c r="C182" t="s">
        <v>944</v>
      </c>
      <c r="E182" t="s">
        <v>868</v>
      </c>
      <c r="F182" t="s">
        <v>15</v>
      </c>
      <c r="G182" s="54" t="s">
        <v>2551</v>
      </c>
    </row>
    <row r="183" spans="1:7" x14ac:dyDescent="0.25">
      <c r="A183">
        <v>2646170</v>
      </c>
      <c r="B183" t="s">
        <v>225</v>
      </c>
      <c r="C183" t="s">
        <v>105</v>
      </c>
      <c r="E183" t="s">
        <v>868</v>
      </c>
      <c r="F183" t="s">
        <v>14</v>
      </c>
      <c r="G183" s="54" t="s">
        <v>2551</v>
      </c>
    </row>
    <row r="184" spans="1:7" x14ac:dyDescent="0.25">
      <c r="A184">
        <v>2632252</v>
      </c>
      <c r="B184" t="s">
        <v>1649</v>
      </c>
      <c r="C184" t="s">
        <v>223</v>
      </c>
      <c r="E184" t="s">
        <v>868</v>
      </c>
      <c r="F184" t="s">
        <v>14</v>
      </c>
      <c r="G184" s="54" t="s">
        <v>2551</v>
      </c>
    </row>
    <row r="185" spans="1:7" x14ac:dyDescent="0.25">
      <c r="A185">
        <v>2448459</v>
      </c>
      <c r="B185" t="s">
        <v>36</v>
      </c>
      <c r="C185" t="s">
        <v>235</v>
      </c>
      <c r="E185" t="s">
        <v>868</v>
      </c>
      <c r="F185" t="s">
        <v>15</v>
      </c>
      <c r="G185" s="54" t="s">
        <v>2551</v>
      </c>
    </row>
    <row r="186" spans="1:7" x14ac:dyDescent="0.25">
      <c r="A186">
        <v>2440704</v>
      </c>
      <c r="B186" t="s">
        <v>251</v>
      </c>
      <c r="C186" t="s">
        <v>550</v>
      </c>
      <c r="E186" t="s">
        <v>868</v>
      </c>
      <c r="F186" t="s">
        <v>14</v>
      </c>
      <c r="G186" s="54" t="s">
        <v>2551</v>
      </c>
    </row>
    <row r="187" spans="1:7" x14ac:dyDescent="0.25">
      <c r="A187">
        <v>2364430</v>
      </c>
      <c r="B187" t="s">
        <v>1650</v>
      </c>
      <c r="C187" t="s">
        <v>158</v>
      </c>
      <c r="E187" t="s">
        <v>868</v>
      </c>
      <c r="F187" t="s">
        <v>15</v>
      </c>
      <c r="G187" s="54" t="s">
        <v>2551</v>
      </c>
    </row>
    <row r="188" spans="1:7" x14ac:dyDescent="0.25">
      <c r="A188">
        <v>2566858</v>
      </c>
      <c r="B188" t="s">
        <v>956</v>
      </c>
      <c r="C188" t="s">
        <v>317</v>
      </c>
      <c r="E188" t="s">
        <v>868</v>
      </c>
      <c r="F188" t="s">
        <v>15</v>
      </c>
      <c r="G188" s="54" t="s">
        <v>2551</v>
      </c>
    </row>
    <row r="189" spans="1:7" x14ac:dyDescent="0.25">
      <c r="A189">
        <v>2642802</v>
      </c>
      <c r="B189" t="s">
        <v>1651</v>
      </c>
      <c r="C189" t="s">
        <v>550</v>
      </c>
      <c r="E189" t="s">
        <v>868</v>
      </c>
      <c r="F189" t="s">
        <v>14</v>
      </c>
      <c r="G189" s="54" t="s">
        <v>2551</v>
      </c>
    </row>
    <row r="190" spans="1:7" x14ac:dyDescent="0.25">
      <c r="A190">
        <v>2640214</v>
      </c>
      <c r="B190" t="s">
        <v>1652</v>
      </c>
      <c r="C190" t="s">
        <v>1474</v>
      </c>
      <c r="E190" t="s">
        <v>868</v>
      </c>
      <c r="F190" t="s">
        <v>14</v>
      </c>
      <c r="G190" s="54" t="s">
        <v>2551</v>
      </c>
    </row>
    <row r="191" spans="1:7" x14ac:dyDescent="0.25">
      <c r="A191">
        <v>2642796</v>
      </c>
      <c r="B191" t="s">
        <v>1653</v>
      </c>
      <c r="C191" t="s">
        <v>146</v>
      </c>
      <c r="E191" t="s">
        <v>868</v>
      </c>
      <c r="F191" t="s">
        <v>14</v>
      </c>
      <c r="G191" s="54" t="s">
        <v>2551</v>
      </c>
    </row>
    <row r="192" spans="1:7" x14ac:dyDescent="0.25">
      <c r="A192">
        <v>2632257</v>
      </c>
      <c r="B192" t="s">
        <v>1654</v>
      </c>
      <c r="C192" t="s">
        <v>1655</v>
      </c>
      <c r="E192" t="s">
        <v>868</v>
      </c>
      <c r="F192" t="s">
        <v>15</v>
      </c>
      <c r="G192" s="54" t="s">
        <v>2551</v>
      </c>
    </row>
    <row r="193" spans="1:7" x14ac:dyDescent="0.25">
      <c r="A193">
        <v>2654603</v>
      </c>
      <c r="B193" t="s">
        <v>1656</v>
      </c>
      <c r="C193" t="s">
        <v>60</v>
      </c>
      <c r="E193" t="s">
        <v>868</v>
      </c>
      <c r="F193" t="s">
        <v>15</v>
      </c>
      <c r="G193" s="54" t="s">
        <v>2551</v>
      </c>
    </row>
    <row r="194" spans="1:7" x14ac:dyDescent="0.25">
      <c r="A194">
        <v>2704785</v>
      </c>
      <c r="B194" t="s">
        <v>1657</v>
      </c>
      <c r="C194" t="s">
        <v>107</v>
      </c>
      <c r="E194" t="s">
        <v>868</v>
      </c>
      <c r="F194" t="s">
        <v>14</v>
      </c>
      <c r="G194" s="54" t="s">
        <v>2551</v>
      </c>
    </row>
    <row r="195" spans="1:7" x14ac:dyDescent="0.25">
      <c r="A195">
        <v>2632270</v>
      </c>
      <c r="B195" t="s">
        <v>1658</v>
      </c>
      <c r="C195" t="s">
        <v>53</v>
      </c>
      <c r="E195" t="s">
        <v>868</v>
      </c>
      <c r="F195" t="s">
        <v>14</v>
      </c>
      <c r="G195" s="54" t="s">
        <v>2551</v>
      </c>
    </row>
    <row r="196" spans="1:7" x14ac:dyDescent="0.25">
      <c r="A196">
        <v>2284681</v>
      </c>
      <c r="B196" t="s">
        <v>959</v>
      </c>
      <c r="C196" t="s">
        <v>960</v>
      </c>
      <c r="E196" t="s">
        <v>868</v>
      </c>
      <c r="F196" t="s">
        <v>15</v>
      </c>
      <c r="G196" s="54" t="s">
        <v>2551</v>
      </c>
    </row>
    <row r="197" spans="1:7" x14ac:dyDescent="0.25">
      <c r="A197">
        <v>2565397</v>
      </c>
      <c r="B197" t="s">
        <v>1659</v>
      </c>
      <c r="C197" t="s">
        <v>107</v>
      </c>
      <c r="E197" t="s">
        <v>868</v>
      </c>
      <c r="F197" t="s">
        <v>14</v>
      </c>
      <c r="G197" s="54" t="s">
        <v>2551</v>
      </c>
    </row>
    <row r="198" spans="1:7" x14ac:dyDescent="0.25">
      <c r="A198">
        <v>2646158</v>
      </c>
      <c r="B198" t="s">
        <v>1660</v>
      </c>
      <c r="C198" t="s">
        <v>111</v>
      </c>
      <c r="E198" t="s">
        <v>868</v>
      </c>
      <c r="F198" t="s">
        <v>15</v>
      </c>
      <c r="G198" s="54" t="s">
        <v>2551</v>
      </c>
    </row>
    <row r="199" spans="1:7" x14ac:dyDescent="0.25">
      <c r="A199">
        <v>2087376</v>
      </c>
      <c r="B199" t="s">
        <v>436</v>
      </c>
      <c r="C199" t="s">
        <v>38</v>
      </c>
      <c r="E199" t="s">
        <v>868</v>
      </c>
      <c r="F199" t="s">
        <v>14</v>
      </c>
      <c r="G199" s="54" t="s">
        <v>2551</v>
      </c>
    </row>
    <row r="200" spans="1:7" x14ac:dyDescent="0.25">
      <c r="A200">
        <v>2186650</v>
      </c>
      <c r="B200" t="s">
        <v>78</v>
      </c>
      <c r="C200" t="s">
        <v>427</v>
      </c>
      <c r="E200" t="s">
        <v>868</v>
      </c>
      <c r="F200" t="s">
        <v>15</v>
      </c>
      <c r="G200" s="54" t="s">
        <v>2551</v>
      </c>
    </row>
    <row r="201" spans="1:7" x14ac:dyDescent="0.25">
      <c r="A201">
        <v>1975288</v>
      </c>
      <c r="B201" t="s">
        <v>450</v>
      </c>
      <c r="C201" t="s">
        <v>1661</v>
      </c>
      <c r="E201" t="s">
        <v>868</v>
      </c>
      <c r="F201" t="s">
        <v>14</v>
      </c>
      <c r="G201" s="54" t="s">
        <v>2551</v>
      </c>
    </row>
    <row r="202" spans="1:7" x14ac:dyDescent="0.25">
      <c r="A202">
        <v>2100958</v>
      </c>
      <c r="B202" t="s">
        <v>537</v>
      </c>
      <c r="C202" t="s">
        <v>963</v>
      </c>
      <c r="E202" t="s">
        <v>868</v>
      </c>
      <c r="F202" t="s">
        <v>15</v>
      </c>
      <c r="G202" s="54" t="s">
        <v>2551</v>
      </c>
    </row>
    <row r="203" spans="1:7" x14ac:dyDescent="0.25">
      <c r="A203">
        <v>2100954</v>
      </c>
      <c r="B203" t="s">
        <v>537</v>
      </c>
      <c r="C203" t="s">
        <v>193</v>
      </c>
      <c r="E203" t="s">
        <v>868</v>
      </c>
      <c r="F203" t="s">
        <v>14</v>
      </c>
      <c r="G203" s="54" t="s">
        <v>2551</v>
      </c>
    </row>
    <row r="204" spans="1:7" x14ac:dyDescent="0.25">
      <c r="A204">
        <v>2029917</v>
      </c>
      <c r="B204" t="s">
        <v>964</v>
      </c>
      <c r="C204" t="s">
        <v>246</v>
      </c>
      <c r="E204" t="s">
        <v>868</v>
      </c>
      <c r="F204" t="s">
        <v>15</v>
      </c>
      <c r="G204" s="54" t="s">
        <v>2551</v>
      </c>
    </row>
    <row r="205" spans="1:7" x14ac:dyDescent="0.25">
      <c r="A205">
        <v>2448474</v>
      </c>
      <c r="B205" t="s">
        <v>529</v>
      </c>
      <c r="C205" t="s">
        <v>117</v>
      </c>
      <c r="E205" t="s">
        <v>868</v>
      </c>
      <c r="F205" t="s">
        <v>15</v>
      </c>
      <c r="G205" s="54" t="s">
        <v>2551</v>
      </c>
    </row>
    <row r="206" spans="1:7" x14ac:dyDescent="0.25">
      <c r="A206">
        <v>2284677</v>
      </c>
      <c r="B206" t="s">
        <v>1662</v>
      </c>
      <c r="C206" t="s">
        <v>1663</v>
      </c>
      <c r="E206" t="s">
        <v>868</v>
      </c>
      <c r="F206" t="s">
        <v>14</v>
      </c>
      <c r="G206" s="54" t="s">
        <v>2551</v>
      </c>
    </row>
    <row r="207" spans="1:7" x14ac:dyDescent="0.25">
      <c r="A207">
        <v>2362833</v>
      </c>
      <c r="B207" t="s">
        <v>965</v>
      </c>
      <c r="C207" t="s">
        <v>966</v>
      </c>
      <c r="E207" t="s">
        <v>868</v>
      </c>
      <c r="F207" t="s">
        <v>15</v>
      </c>
      <c r="G207" s="54" t="s">
        <v>2551</v>
      </c>
    </row>
    <row r="208" spans="1:7" x14ac:dyDescent="0.25">
      <c r="A208">
        <v>2698588</v>
      </c>
      <c r="B208" t="s">
        <v>1664</v>
      </c>
      <c r="C208" t="s">
        <v>143</v>
      </c>
      <c r="E208" t="s">
        <v>868</v>
      </c>
      <c r="F208" t="s">
        <v>14</v>
      </c>
      <c r="G208" s="54" t="s">
        <v>2551</v>
      </c>
    </row>
    <row r="209" spans="1:7" x14ac:dyDescent="0.25">
      <c r="A209">
        <v>2443813</v>
      </c>
      <c r="B209" t="s">
        <v>1665</v>
      </c>
      <c r="C209" t="s">
        <v>44</v>
      </c>
      <c r="E209" t="s">
        <v>868</v>
      </c>
      <c r="F209" t="s">
        <v>15</v>
      </c>
      <c r="G209" s="54" t="s">
        <v>2551</v>
      </c>
    </row>
    <row r="210" spans="1:7" x14ac:dyDescent="0.25">
      <c r="A210">
        <v>2660221</v>
      </c>
      <c r="B210" t="s">
        <v>492</v>
      </c>
      <c r="C210" t="s">
        <v>1666</v>
      </c>
      <c r="E210" t="s">
        <v>868</v>
      </c>
      <c r="F210" t="s">
        <v>15</v>
      </c>
      <c r="G210" s="54" t="s">
        <v>2551</v>
      </c>
    </row>
    <row r="211" spans="1:7" x14ac:dyDescent="0.25">
      <c r="A211">
        <v>2646287</v>
      </c>
      <c r="B211" t="s">
        <v>1667</v>
      </c>
      <c r="C211" t="s">
        <v>329</v>
      </c>
      <c r="E211" t="s">
        <v>868</v>
      </c>
      <c r="F211" t="s">
        <v>15</v>
      </c>
      <c r="G211" s="54" t="s">
        <v>2551</v>
      </c>
    </row>
    <row r="212" spans="1:7" x14ac:dyDescent="0.25">
      <c r="A212">
        <v>2707540</v>
      </c>
      <c r="B212" t="s">
        <v>1668</v>
      </c>
      <c r="C212" t="s">
        <v>185</v>
      </c>
      <c r="E212" t="s">
        <v>868</v>
      </c>
      <c r="F212" t="s">
        <v>14</v>
      </c>
      <c r="G212" s="54" t="s">
        <v>2551</v>
      </c>
    </row>
    <row r="213" spans="1:7" x14ac:dyDescent="0.25">
      <c r="A213">
        <v>2334765</v>
      </c>
      <c r="B213" t="s">
        <v>967</v>
      </c>
      <c r="C213" t="s">
        <v>168</v>
      </c>
      <c r="E213" t="s">
        <v>868</v>
      </c>
      <c r="F213" t="s">
        <v>14</v>
      </c>
      <c r="G213" s="54" t="s">
        <v>2551</v>
      </c>
    </row>
    <row r="214" spans="1:7" x14ac:dyDescent="0.25">
      <c r="A214">
        <v>2621700</v>
      </c>
      <c r="B214" t="s">
        <v>1669</v>
      </c>
      <c r="C214" t="s">
        <v>1670</v>
      </c>
      <c r="E214" t="s">
        <v>868</v>
      </c>
      <c r="F214" t="s">
        <v>15</v>
      </c>
      <c r="G214" s="54" t="s">
        <v>2551</v>
      </c>
    </row>
    <row r="215" spans="1:7" x14ac:dyDescent="0.25">
      <c r="A215">
        <v>2552001</v>
      </c>
      <c r="B215" t="s">
        <v>1669</v>
      </c>
      <c r="C215" t="s">
        <v>44</v>
      </c>
      <c r="E215" t="s">
        <v>868</v>
      </c>
      <c r="F215" t="s">
        <v>15</v>
      </c>
      <c r="G215" s="54" t="s">
        <v>2551</v>
      </c>
    </row>
    <row r="216" spans="1:7" x14ac:dyDescent="0.25">
      <c r="A216">
        <v>2552004</v>
      </c>
      <c r="B216" t="s">
        <v>1669</v>
      </c>
      <c r="C216" t="s">
        <v>1671</v>
      </c>
      <c r="E216" t="s">
        <v>868</v>
      </c>
      <c r="F216" t="s">
        <v>15</v>
      </c>
      <c r="G216" s="54" t="s">
        <v>2551</v>
      </c>
    </row>
    <row r="217" spans="1:7" x14ac:dyDescent="0.25">
      <c r="A217">
        <v>2653986</v>
      </c>
      <c r="B217" t="s">
        <v>851</v>
      </c>
      <c r="C217" t="s">
        <v>1672</v>
      </c>
      <c r="E217" t="s">
        <v>868</v>
      </c>
      <c r="F217" t="s">
        <v>15</v>
      </c>
      <c r="G217" s="54" t="s">
        <v>2552</v>
      </c>
    </row>
    <row r="218" spans="1:7" x14ac:dyDescent="0.25">
      <c r="A218">
        <v>2663961</v>
      </c>
      <c r="B218" t="s">
        <v>1673</v>
      </c>
      <c r="C218" t="s">
        <v>1674</v>
      </c>
      <c r="E218" t="s">
        <v>868</v>
      </c>
      <c r="F218" t="s">
        <v>15</v>
      </c>
      <c r="G218" s="54" t="s">
        <v>2552</v>
      </c>
    </row>
    <row r="219" spans="1:7" x14ac:dyDescent="0.25">
      <c r="A219">
        <v>2654176</v>
      </c>
      <c r="B219" t="s">
        <v>1675</v>
      </c>
      <c r="C219" t="s">
        <v>1676</v>
      </c>
      <c r="E219" t="s">
        <v>868</v>
      </c>
      <c r="F219" t="s">
        <v>15</v>
      </c>
      <c r="G219" s="54" t="s">
        <v>2552</v>
      </c>
    </row>
    <row r="220" spans="1:7" x14ac:dyDescent="0.25">
      <c r="A220">
        <v>2663955</v>
      </c>
      <c r="B220" t="s">
        <v>1677</v>
      </c>
      <c r="C220" t="s">
        <v>1678</v>
      </c>
      <c r="E220" t="s">
        <v>868</v>
      </c>
      <c r="F220" t="s">
        <v>15</v>
      </c>
      <c r="G220" s="54" t="s">
        <v>2552</v>
      </c>
    </row>
    <row r="221" spans="1:7" x14ac:dyDescent="0.25">
      <c r="A221">
        <v>2574481</v>
      </c>
      <c r="B221" t="s">
        <v>969</v>
      </c>
      <c r="C221" t="s">
        <v>144</v>
      </c>
      <c r="E221" t="s">
        <v>868</v>
      </c>
      <c r="F221" t="s">
        <v>14</v>
      </c>
      <c r="G221" s="54" t="s">
        <v>2552</v>
      </c>
    </row>
    <row r="222" spans="1:7" x14ac:dyDescent="0.25">
      <c r="A222">
        <v>2702158</v>
      </c>
      <c r="B222" t="s">
        <v>1679</v>
      </c>
      <c r="C222" t="s">
        <v>570</v>
      </c>
      <c r="E222" t="s">
        <v>868</v>
      </c>
      <c r="F222" t="s">
        <v>15</v>
      </c>
      <c r="G222" s="54" t="s">
        <v>2552</v>
      </c>
    </row>
    <row r="223" spans="1:7" x14ac:dyDescent="0.25">
      <c r="A223">
        <v>2481352</v>
      </c>
      <c r="B223" t="s">
        <v>970</v>
      </c>
      <c r="C223" t="s">
        <v>971</v>
      </c>
      <c r="E223" t="s">
        <v>868</v>
      </c>
      <c r="F223" t="s">
        <v>15</v>
      </c>
      <c r="G223" s="54" t="s">
        <v>2552</v>
      </c>
    </row>
    <row r="224" spans="1:7" x14ac:dyDescent="0.25">
      <c r="A224">
        <v>2675902</v>
      </c>
      <c r="B224" t="s">
        <v>1680</v>
      </c>
      <c r="C224" t="s">
        <v>116</v>
      </c>
      <c r="E224" t="s">
        <v>868</v>
      </c>
      <c r="F224" t="s">
        <v>14</v>
      </c>
      <c r="G224" s="54" t="s">
        <v>2552</v>
      </c>
    </row>
    <row r="225" spans="1:7" x14ac:dyDescent="0.25">
      <c r="A225">
        <v>2446394</v>
      </c>
      <c r="B225" t="s">
        <v>755</v>
      </c>
      <c r="C225" t="s">
        <v>68</v>
      </c>
      <c r="E225" t="s">
        <v>868</v>
      </c>
      <c r="F225" t="s">
        <v>15</v>
      </c>
      <c r="G225" s="54" t="s">
        <v>2552</v>
      </c>
    </row>
    <row r="226" spans="1:7" x14ac:dyDescent="0.25">
      <c r="A226">
        <v>2654051</v>
      </c>
      <c r="B226" t="s">
        <v>1681</v>
      </c>
      <c r="C226" t="s">
        <v>144</v>
      </c>
      <c r="E226" t="s">
        <v>868</v>
      </c>
      <c r="F226" t="s">
        <v>14</v>
      </c>
      <c r="G226" s="54" t="s">
        <v>2552</v>
      </c>
    </row>
    <row r="227" spans="1:7" x14ac:dyDescent="0.25">
      <c r="A227">
        <v>2664007</v>
      </c>
      <c r="B227" t="s">
        <v>1682</v>
      </c>
      <c r="C227" t="s">
        <v>123</v>
      </c>
      <c r="E227" t="s">
        <v>868</v>
      </c>
      <c r="F227" t="s">
        <v>15</v>
      </c>
      <c r="G227" s="54" t="s">
        <v>2552</v>
      </c>
    </row>
    <row r="228" spans="1:7" x14ac:dyDescent="0.25">
      <c r="A228">
        <v>2457921</v>
      </c>
      <c r="B228" t="s">
        <v>1683</v>
      </c>
      <c r="C228" t="s">
        <v>1155</v>
      </c>
      <c r="E228" t="s">
        <v>868</v>
      </c>
      <c r="F228" t="s">
        <v>15</v>
      </c>
      <c r="G228" s="54" t="s">
        <v>2552</v>
      </c>
    </row>
    <row r="229" spans="1:7" x14ac:dyDescent="0.25">
      <c r="A229">
        <v>2330273</v>
      </c>
      <c r="B229" t="s">
        <v>1684</v>
      </c>
      <c r="C229" t="s">
        <v>461</v>
      </c>
      <c r="E229" t="s">
        <v>868</v>
      </c>
      <c r="F229" t="s">
        <v>15</v>
      </c>
      <c r="G229" s="54" t="s">
        <v>2552</v>
      </c>
    </row>
    <row r="230" spans="1:7" x14ac:dyDescent="0.25">
      <c r="A230">
        <v>2674984</v>
      </c>
      <c r="B230" t="s">
        <v>1685</v>
      </c>
      <c r="C230" t="s">
        <v>1686</v>
      </c>
      <c r="E230" t="s">
        <v>868</v>
      </c>
      <c r="F230" t="s">
        <v>15</v>
      </c>
      <c r="G230" s="54" t="s">
        <v>2552</v>
      </c>
    </row>
    <row r="231" spans="1:7" x14ac:dyDescent="0.25">
      <c r="A231">
        <v>2452088</v>
      </c>
      <c r="B231" t="s">
        <v>977</v>
      </c>
      <c r="C231" t="s">
        <v>978</v>
      </c>
      <c r="E231" t="s">
        <v>868</v>
      </c>
      <c r="F231" t="s">
        <v>15</v>
      </c>
      <c r="G231" s="54" t="s">
        <v>2552</v>
      </c>
    </row>
    <row r="232" spans="1:7" x14ac:dyDescent="0.25">
      <c r="A232">
        <v>2677294</v>
      </c>
      <c r="B232" t="s">
        <v>977</v>
      </c>
      <c r="C232" t="s">
        <v>862</v>
      </c>
      <c r="E232" t="s">
        <v>868</v>
      </c>
      <c r="F232" t="s">
        <v>15</v>
      </c>
      <c r="G232" s="54" t="s">
        <v>2552</v>
      </c>
    </row>
    <row r="233" spans="1:7" x14ac:dyDescent="0.25">
      <c r="A233">
        <v>2556692</v>
      </c>
      <c r="B233" t="s">
        <v>441</v>
      </c>
      <c r="C233" t="s">
        <v>222</v>
      </c>
      <c r="E233" t="s">
        <v>868</v>
      </c>
      <c r="F233" t="s">
        <v>15</v>
      </c>
      <c r="G233" s="54" t="s">
        <v>2552</v>
      </c>
    </row>
    <row r="234" spans="1:7" x14ac:dyDescent="0.25">
      <c r="A234">
        <v>2375608</v>
      </c>
      <c r="B234" t="s">
        <v>1687</v>
      </c>
      <c r="C234" t="s">
        <v>1688</v>
      </c>
      <c r="E234" t="s">
        <v>868</v>
      </c>
      <c r="F234" t="s">
        <v>14</v>
      </c>
      <c r="G234" s="54" t="s">
        <v>2552</v>
      </c>
    </row>
    <row r="235" spans="1:7" x14ac:dyDescent="0.25">
      <c r="A235">
        <v>2362144</v>
      </c>
      <c r="B235" t="s">
        <v>1346</v>
      </c>
      <c r="C235" t="s">
        <v>1689</v>
      </c>
      <c r="E235" t="s">
        <v>868</v>
      </c>
      <c r="F235" t="s">
        <v>15</v>
      </c>
      <c r="G235" s="54" t="s">
        <v>2552</v>
      </c>
    </row>
    <row r="236" spans="1:7" x14ac:dyDescent="0.25">
      <c r="A236">
        <v>2362140</v>
      </c>
      <c r="B236" t="s">
        <v>1346</v>
      </c>
      <c r="C236" t="s">
        <v>569</v>
      </c>
      <c r="E236" t="s">
        <v>868</v>
      </c>
      <c r="F236" t="s">
        <v>15</v>
      </c>
      <c r="G236" s="54" t="s">
        <v>2552</v>
      </c>
    </row>
    <row r="237" spans="1:7" x14ac:dyDescent="0.25">
      <c r="A237">
        <v>2664015</v>
      </c>
      <c r="B237" t="s">
        <v>1690</v>
      </c>
      <c r="C237" t="s">
        <v>1420</v>
      </c>
      <c r="E237" t="s">
        <v>868</v>
      </c>
      <c r="F237" t="s">
        <v>14</v>
      </c>
      <c r="G237" s="54" t="s">
        <v>2552</v>
      </c>
    </row>
    <row r="238" spans="1:7" x14ac:dyDescent="0.25">
      <c r="A238">
        <v>2699239</v>
      </c>
      <c r="B238" t="s">
        <v>1691</v>
      </c>
      <c r="C238" t="s">
        <v>140</v>
      </c>
      <c r="E238" t="s">
        <v>868</v>
      </c>
      <c r="F238" t="s">
        <v>15</v>
      </c>
      <c r="G238" s="54" t="s">
        <v>2552</v>
      </c>
    </row>
    <row r="239" spans="1:7" x14ac:dyDescent="0.25">
      <c r="A239">
        <v>2650911</v>
      </c>
      <c r="B239" t="s">
        <v>1692</v>
      </c>
      <c r="C239" t="s">
        <v>189</v>
      </c>
      <c r="E239" t="s">
        <v>868</v>
      </c>
      <c r="F239" t="s">
        <v>15</v>
      </c>
      <c r="G239" s="54" t="s">
        <v>2552</v>
      </c>
    </row>
    <row r="240" spans="1:7" x14ac:dyDescent="0.25">
      <c r="A240">
        <v>2277781</v>
      </c>
      <c r="B240" t="s">
        <v>1693</v>
      </c>
      <c r="C240" t="s">
        <v>77</v>
      </c>
      <c r="E240" t="s">
        <v>868</v>
      </c>
      <c r="F240" t="s">
        <v>14</v>
      </c>
      <c r="G240" s="54" t="s">
        <v>2553</v>
      </c>
    </row>
    <row r="241" spans="1:7" x14ac:dyDescent="0.25">
      <c r="A241">
        <v>2720459</v>
      </c>
      <c r="B241" t="s">
        <v>1694</v>
      </c>
      <c r="C241" t="s">
        <v>285</v>
      </c>
      <c r="E241" t="s">
        <v>868</v>
      </c>
      <c r="F241" t="s">
        <v>15</v>
      </c>
      <c r="G241" s="54" t="s">
        <v>2553</v>
      </c>
    </row>
    <row r="242" spans="1:7" x14ac:dyDescent="0.25">
      <c r="A242">
        <v>2711766</v>
      </c>
      <c r="B242" t="s">
        <v>1695</v>
      </c>
      <c r="C242" t="s">
        <v>1073</v>
      </c>
      <c r="E242" t="s">
        <v>868</v>
      </c>
      <c r="F242" t="s">
        <v>14</v>
      </c>
      <c r="G242" s="54" t="s">
        <v>2553</v>
      </c>
    </row>
    <row r="243" spans="1:7" x14ac:dyDescent="0.25">
      <c r="A243">
        <v>2297810</v>
      </c>
      <c r="B243" t="s">
        <v>981</v>
      </c>
      <c r="C243" t="s">
        <v>982</v>
      </c>
      <c r="E243" t="s">
        <v>868</v>
      </c>
      <c r="F243" t="s">
        <v>15</v>
      </c>
      <c r="G243" s="54" t="s">
        <v>2553</v>
      </c>
    </row>
    <row r="244" spans="1:7" x14ac:dyDescent="0.25">
      <c r="A244">
        <v>2536862</v>
      </c>
      <c r="B244" t="s">
        <v>174</v>
      </c>
      <c r="C244" t="s">
        <v>105</v>
      </c>
      <c r="E244" t="s">
        <v>868</v>
      </c>
      <c r="F244" t="s">
        <v>14</v>
      </c>
      <c r="G244" s="54" t="s">
        <v>2553</v>
      </c>
    </row>
    <row r="245" spans="1:7" x14ac:dyDescent="0.25">
      <c r="A245">
        <v>2103356</v>
      </c>
      <c r="B245" t="s">
        <v>1696</v>
      </c>
      <c r="C245" t="s">
        <v>1697</v>
      </c>
      <c r="E245" t="s">
        <v>868</v>
      </c>
      <c r="F245" t="s">
        <v>15</v>
      </c>
      <c r="G245" s="54" t="s">
        <v>2553</v>
      </c>
    </row>
    <row r="246" spans="1:7" x14ac:dyDescent="0.25">
      <c r="A246">
        <v>2460914</v>
      </c>
      <c r="B246" t="s">
        <v>1698</v>
      </c>
      <c r="C246" t="s">
        <v>107</v>
      </c>
      <c r="E246" t="s">
        <v>868</v>
      </c>
      <c r="F246" t="s">
        <v>14</v>
      </c>
      <c r="G246" s="54" t="s">
        <v>2553</v>
      </c>
    </row>
    <row r="247" spans="1:7" x14ac:dyDescent="0.25">
      <c r="A247">
        <v>2581098</v>
      </c>
      <c r="B247" t="s">
        <v>341</v>
      </c>
      <c r="C247" t="s">
        <v>248</v>
      </c>
      <c r="E247" t="s">
        <v>868</v>
      </c>
      <c r="F247" t="s">
        <v>14</v>
      </c>
      <c r="G247" s="54" t="s">
        <v>2553</v>
      </c>
    </row>
    <row r="248" spans="1:7" x14ac:dyDescent="0.25">
      <c r="A248">
        <v>2688870</v>
      </c>
      <c r="B248" t="s">
        <v>1699</v>
      </c>
      <c r="C248" t="s">
        <v>1700</v>
      </c>
      <c r="E248" t="s">
        <v>868</v>
      </c>
      <c r="F248" t="s">
        <v>15</v>
      </c>
      <c r="G248" s="54" t="s">
        <v>2553</v>
      </c>
    </row>
    <row r="249" spans="1:7" x14ac:dyDescent="0.25">
      <c r="A249">
        <v>2296218</v>
      </c>
      <c r="B249" t="s">
        <v>1701</v>
      </c>
      <c r="C249" t="s">
        <v>1702</v>
      </c>
      <c r="E249" t="s">
        <v>868</v>
      </c>
      <c r="F249" t="s">
        <v>14</v>
      </c>
      <c r="G249" s="54" t="s">
        <v>2553</v>
      </c>
    </row>
    <row r="250" spans="1:7" x14ac:dyDescent="0.25">
      <c r="A250">
        <v>2724200</v>
      </c>
      <c r="B250" t="s">
        <v>381</v>
      </c>
      <c r="C250" t="s">
        <v>936</v>
      </c>
      <c r="E250" t="s">
        <v>868</v>
      </c>
      <c r="F250" t="s">
        <v>15</v>
      </c>
      <c r="G250" s="54" t="s">
        <v>2553</v>
      </c>
    </row>
    <row r="251" spans="1:7" x14ac:dyDescent="0.25">
      <c r="A251">
        <v>2351972</v>
      </c>
      <c r="B251" t="s">
        <v>987</v>
      </c>
      <c r="C251" t="s">
        <v>128</v>
      </c>
      <c r="E251" t="s">
        <v>868</v>
      </c>
      <c r="F251" t="s">
        <v>14</v>
      </c>
      <c r="G251" s="54" t="s">
        <v>2553</v>
      </c>
    </row>
    <row r="252" spans="1:7" x14ac:dyDescent="0.25">
      <c r="A252">
        <v>2190301</v>
      </c>
      <c r="B252" t="s">
        <v>988</v>
      </c>
      <c r="C252" t="s">
        <v>37</v>
      </c>
      <c r="E252" t="s">
        <v>868</v>
      </c>
      <c r="F252" t="s">
        <v>14</v>
      </c>
      <c r="G252" s="54" t="s">
        <v>2553</v>
      </c>
    </row>
    <row r="253" spans="1:7" x14ac:dyDescent="0.25">
      <c r="A253">
        <v>2067945</v>
      </c>
      <c r="B253" t="s">
        <v>1703</v>
      </c>
      <c r="C253" t="s">
        <v>97</v>
      </c>
      <c r="E253" t="s">
        <v>868</v>
      </c>
      <c r="F253" t="s">
        <v>14</v>
      </c>
      <c r="G253" s="54" t="s">
        <v>2553</v>
      </c>
    </row>
    <row r="254" spans="1:7" x14ac:dyDescent="0.25">
      <c r="A254">
        <v>2013600</v>
      </c>
      <c r="B254" t="s">
        <v>409</v>
      </c>
      <c r="C254" t="s">
        <v>992</v>
      </c>
      <c r="E254" t="s">
        <v>868</v>
      </c>
      <c r="F254" t="s">
        <v>15</v>
      </c>
      <c r="G254" s="54" t="s">
        <v>2553</v>
      </c>
    </row>
    <row r="255" spans="1:7" x14ac:dyDescent="0.25">
      <c r="A255">
        <v>2296199</v>
      </c>
      <c r="B255" t="s">
        <v>993</v>
      </c>
      <c r="C255" t="s">
        <v>103</v>
      </c>
      <c r="E255" t="s">
        <v>868</v>
      </c>
      <c r="F255" t="s">
        <v>15</v>
      </c>
      <c r="G255" s="54" t="s">
        <v>2553</v>
      </c>
    </row>
    <row r="256" spans="1:7" x14ac:dyDescent="0.25">
      <c r="A256">
        <v>2282868</v>
      </c>
      <c r="B256" t="s">
        <v>976</v>
      </c>
      <c r="C256" t="s">
        <v>1704</v>
      </c>
      <c r="E256" t="s">
        <v>868</v>
      </c>
      <c r="F256" t="s">
        <v>14</v>
      </c>
      <c r="G256" s="54" t="s">
        <v>2553</v>
      </c>
    </row>
    <row r="257" spans="1:7" x14ac:dyDescent="0.25">
      <c r="A257">
        <v>2245512</v>
      </c>
      <c r="B257" t="s">
        <v>1705</v>
      </c>
      <c r="C257" t="s">
        <v>597</v>
      </c>
      <c r="E257" t="s">
        <v>868</v>
      </c>
      <c r="F257" t="s">
        <v>15</v>
      </c>
      <c r="G257" s="54" t="s">
        <v>2553</v>
      </c>
    </row>
    <row r="258" spans="1:7" x14ac:dyDescent="0.25">
      <c r="A258">
        <v>2526426</v>
      </c>
      <c r="B258" t="s">
        <v>1706</v>
      </c>
      <c r="C258" t="s">
        <v>1707</v>
      </c>
      <c r="E258" t="s">
        <v>868</v>
      </c>
      <c r="F258" t="s">
        <v>15</v>
      </c>
      <c r="G258" s="54" t="s">
        <v>2553</v>
      </c>
    </row>
    <row r="259" spans="1:7" x14ac:dyDescent="0.25">
      <c r="A259">
        <v>2374651</v>
      </c>
      <c r="B259" t="s">
        <v>1708</v>
      </c>
      <c r="C259" t="s">
        <v>1709</v>
      </c>
      <c r="E259" t="s">
        <v>868</v>
      </c>
      <c r="F259" t="s">
        <v>15</v>
      </c>
      <c r="G259" s="54" t="s">
        <v>2553</v>
      </c>
    </row>
    <row r="260" spans="1:7" x14ac:dyDescent="0.25">
      <c r="A260">
        <v>2045279</v>
      </c>
      <c r="B260" t="s">
        <v>1710</v>
      </c>
      <c r="C260" t="s">
        <v>1711</v>
      </c>
      <c r="E260" t="s">
        <v>868</v>
      </c>
      <c r="F260" t="s">
        <v>14</v>
      </c>
      <c r="G260" s="54" t="s">
        <v>2553</v>
      </c>
    </row>
    <row r="261" spans="1:7" x14ac:dyDescent="0.25">
      <c r="A261">
        <v>2657561</v>
      </c>
      <c r="B261" t="s">
        <v>1712</v>
      </c>
      <c r="C261" t="s">
        <v>242</v>
      </c>
      <c r="E261" t="s">
        <v>868</v>
      </c>
      <c r="F261" t="s">
        <v>15</v>
      </c>
      <c r="G261" s="54" t="s">
        <v>2553</v>
      </c>
    </row>
    <row r="262" spans="1:7" x14ac:dyDescent="0.25">
      <c r="A262">
        <v>2246254</v>
      </c>
      <c r="B262" t="s">
        <v>1713</v>
      </c>
      <c r="C262" t="s">
        <v>281</v>
      </c>
      <c r="E262" t="s">
        <v>868</v>
      </c>
      <c r="F262" t="s">
        <v>15</v>
      </c>
      <c r="G262" s="54" t="s">
        <v>2553</v>
      </c>
    </row>
    <row r="263" spans="1:7" x14ac:dyDescent="0.25">
      <c r="A263">
        <v>2683433</v>
      </c>
      <c r="B263" t="s">
        <v>1714</v>
      </c>
      <c r="C263" t="s">
        <v>1715</v>
      </c>
      <c r="E263" t="s">
        <v>868</v>
      </c>
      <c r="F263" t="s">
        <v>15</v>
      </c>
      <c r="G263" s="54" t="s">
        <v>2553</v>
      </c>
    </row>
    <row r="264" spans="1:7" x14ac:dyDescent="0.25">
      <c r="A264">
        <v>1967506</v>
      </c>
      <c r="B264" t="s">
        <v>995</v>
      </c>
      <c r="C264" t="s">
        <v>357</v>
      </c>
      <c r="E264" t="s">
        <v>868</v>
      </c>
      <c r="F264" t="s">
        <v>14</v>
      </c>
      <c r="G264" s="54" t="s">
        <v>2553</v>
      </c>
    </row>
    <row r="265" spans="1:7" x14ac:dyDescent="0.25">
      <c r="A265">
        <v>2488394</v>
      </c>
      <c r="B265" t="s">
        <v>1716</v>
      </c>
      <c r="C265" t="s">
        <v>212</v>
      </c>
      <c r="E265" t="s">
        <v>868</v>
      </c>
      <c r="F265" t="s">
        <v>14</v>
      </c>
      <c r="G265" s="54" t="s">
        <v>2553</v>
      </c>
    </row>
    <row r="266" spans="1:7" x14ac:dyDescent="0.25">
      <c r="A266">
        <v>2116403</v>
      </c>
      <c r="B266" t="s">
        <v>1717</v>
      </c>
      <c r="C266" t="s">
        <v>271</v>
      </c>
      <c r="E266" t="s">
        <v>868</v>
      </c>
      <c r="F266" t="s">
        <v>14</v>
      </c>
      <c r="G266" s="54" t="s">
        <v>2553</v>
      </c>
    </row>
    <row r="267" spans="1:7" x14ac:dyDescent="0.25">
      <c r="A267">
        <v>2649094</v>
      </c>
      <c r="B267" t="s">
        <v>1718</v>
      </c>
      <c r="C267" t="s">
        <v>1181</v>
      </c>
      <c r="E267" t="s">
        <v>868</v>
      </c>
      <c r="F267" t="s">
        <v>15</v>
      </c>
      <c r="G267" s="54" t="s">
        <v>2554</v>
      </c>
    </row>
    <row r="268" spans="1:7" x14ac:dyDescent="0.25">
      <c r="A268">
        <v>2649058</v>
      </c>
      <c r="B268" t="s">
        <v>1719</v>
      </c>
      <c r="C268" t="s">
        <v>123</v>
      </c>
      <c r="E268" t="s">
        <v>868</v>
      </c>
      <c r="F268" t="s">
        <v>15</v>
      </c>
      <c r="G268" s="54" t="s">
        <v>2554</v>
      </c>
    </row>
    <row r="269" spans="1:7" x14ac:dyDescent="0.25">
      <c r="A269">
        <v>2323929</v>
      </c>
      <c r="B269" t="s">
        <v>64</v>
      </c>
      <c r="C269" t="s">
        <v>154</v>
      </c>
      <c r="E269" t="s">
        <v>868</v>
      </c>
      <c r="F269" t="s">
        <v>14</v>
      </c>
      <c r="G269" s="54" t="s">
        <v>2555</v>
      </c>
    </row>
    <row r="270" spans="1:7" x14ac:dyDescent="0.25">
      <c r="A270">
        <v>2093863</v>
      </c>
      <c r="B270" t="s">
        <v>190</v>
      </c>
      <c r="C270" t="s">
        <v>241</v>
      </c>
      <c r="E270" t="s">
        <v>868</v>
      </c>
      <c r="F270" t="s">
        <v>14</v>
      </c>
      <c r="G270" s="54" t="s">
        <v>2555</v>
      </c>
    </row>
    <row r="271" spans="1:7" x14ac:dyDescent="0.25">
      <c r="A271">
        <v>2189974</v>
      </c>
      <c r="B271" t="s">
        <v>1001</v>
      </c>
      <c r="C271" t="s">
        <v>601</v>
      </c>
      <c r="E271" t="s">
        <v>868</v>
      </c>
      <c r="F271" t="s">
        <v>15</v>
      </c>
      <c r="G271" s="54" t="s">
        <v>2555</v>
      </c>
    </row>
    <row r="272" spans="1:7" x14ac:dyDescent="0.25">
      <c r="A272">
        <v>2681409</v>
      </c>
      <c r="B272" t="s">
        <v>1720</v>
      </c>
      <c r="C272" t="s">
        <v>1721</v>
      </c>
      <c r="E272" t="s">
        <v>868</v>
      </c>
      <c r="F272" t="s">
        <v>15</v>
      </c>
      <c r="G272" s="54" t="s">
        <v>2555</v>
      </c>
    </row>
    <row r="273" spans="1:7" x14ac:dyDescent="0.25">
      <c r="A273">
        <v>2575362</v>
      </c>
      <c r="B273" t="s">
        <v>1002</v>
      </c>
      <c r="C273" t="s">
        <v>546</v>
      </c>
      <c r="E273" t="s">
        <v>868</v>
      </c>
      <c r="F273" t="s">
        <v>14</v>
      </c>
      <c r="G273" s="54" t="s">
        <v>2555</v>
      </c>
    </row>
    <row r="274" spans="1:7" x14ac:dyDescent="0.25">
      <c r="A274">
        <v>2363695</v>
      </c>
      <c r="B274" t="s">
        <v>1003</v>
      </c>
      <c r="C274" t="s">
        <v>860</v>
      </c>
      <c r="E274" t="s">
        <v>868</v>
      </c>
      <c r="F274" t="s">
        <v>15</v>
      </c>
      <c r="G274" s="54" t="s">
        <v>2555</v>
      </c>
    </row>
    <row r="275" spans="1:7" x14ac:dyDescent="0.25">
      <c r="A275">
        <v>2113257</v>
      </c>
      <c r="B275" t="s">
        <v>1005</v>
      </c>
      <c r="C275" t="s">
        <v>90</v>
      </c>
      <c r="E275" t="s">
        <v>868</v>
      </c>
      <c r="F275" t="s">
        <v>14</v>
      </c>
      <c r="G275" s="54" t="s">
        <v>2555</v>
      </c>
    </row>
    <row r="276" spans="1:7" x14ac:dyDescent="0.25">
      <c r="A276">
        <v>2416331</v>
      </c>
      <c r="B276" t="s">
        <v>416</v>
      </c>
      <c r="C276" t="s">
        <v>853</v>
      </c>
      <c r="E276" t="s">
        <v>868</v>
      </c>
      <c r="F276" t="s">
        <v>14</v>
      </c>
      <c r="G276" s="54" t="s">
        <v>2555</v>
      </c>
    </row>
    <row r="277" spans="1:7" x14ac:dyDescent="0.25">
      <c r="A277">
        <v>2525791</v>
      </c>
      <c r="B277" t="s">
        <v>1722</v>
      </c>
      <c r="C277" t="s">
        <v>364</v>
      </c>
      <c r="E277" t="s">
        <v>868</v>
      </c>
      <c r="F277" t="s">
        <v>15</v>
      </c>
      <c r="G277" s="54" t="s">
        <v>2555</v>
      </c>
    </row>
    <row r="278" spans="1:7" x14ac:dyDescent="0.25">
      <c r="A278">
        <v>2129969</v>
      </c>
      <c r="B278" t="s">
        <v>447</v>
      </c>
      <c r="C278" t="s">
        <v>243</v>
      </c>
      <c r="E278" t="s">
        <v>868</v>
      </c>
      <c r="F278" t="s">
        <v>14</v>
      </c>
      <c r="G278" s="54" t="s">
        <v>2555</v>
      </c>
    </row>
    <row r="279" spans="1:7" x14ac:dyDescent="0.25">
      <c r="A279">
        <v>2556394</v>
      </c>
      <c r="B279" t="s">
        <v>1007</v>
      </c>
      <c r="C279" t="s">
        <v>110</v>
      </c>
      <c r="E279" t="s">
        <v>868</v>
      </c>
      <c r="F279" t="s">
        <v>15</v>
      </c>
      <c r="G279" s="54" t="s">
        <v>2555</v>
      </c>
    </row>
    <row r="280" spans="1:7" x14ac:dyDescent="0.25">
      <c r="A280">
        <v>2672049</v>
      </c>
      <c r="B280" t="s">
        <v>1723</v>
      </c>
      <c r="C280" t="s">
        <v>1724</v>
      </c>
      <c r="E280" t="s">
        <v>868</v>
      </c>
      <c r="F280" t="s">
        <v>14</v>
      </c>
      <c r="G280" s="54" t="s">
        <v>2556</v>
      </c>
    </row>
    <row r="281" spans="1:7" x14ac:dyDescent="0.25">
      <c r="A281">
        <v>2296496</v>
      </c>
      <c r="B281" t="s">
        <v>1008</v>
      </c>
      <c r="C281" t="s">
        <v>812</v>
      </c>
      <c r="E281" t="s">
        <v>868</v>
      </c>
      <c r="F281" t="s">
        <v>15</v>
      </c>
      <c r="G281" s="54" t="s">
        <v>2556</v>
      </c>
    </row>
    <row r="282" spans="1:7" x14ac:dyDescent="0.25">
      <c r="A282">
        <v>2063397</v>
      </c>
      <c r="B282" t="s">
        <v>1725</v>
      </c>
      <c r="C282" t="s">
        <v>1726</v>
      </c>
      <c r="E282" t="s">
        <v>868</v>
      </c>
      <c r="F282" t="s">
        <v>15</v>
      </c>
      <c r="G282" s="54" t="s">
        <v>2556</v>
      </c>
    </row>
    <row r="283" spans="1:7" x14ac:dyDescent="0.25">
      <c r="A283">
        <v>2095887</v>
      </c>
      <c r="B283" t="s">
        <v>468</v>
      </c>
      <c r="C283" t="s">
        <v>86</v>
      </c>
      <c r="E283" t="s">
        <v>868</v>
      </c>
      <c r="F283" t="s">
        <v>14</v>
      </c>
      <c r="G283" s="54" t="s">
        <v>2556</v>
      </c>
    </row>
    <row r="284" spans="1:7" x14ac:dyDescent="0.25">
      <c r="A284">
        <v>2674879</v>
      </c>
      <c r="B284" t="s">
        <v>1727</v>
      </c>
      <c r="C284" t="s">
        <v>105</v>
      </c>
      <c r="E284" t="s">
        <v>868</v>
      </c>
      <c r="F284" t="s">
        <v>14</v>
      </c>
      <c r="G284" s="54" t="s">
        <v>2556</v>
      </c>
    </row>
    <row r="285" spans="1:7" x14ac:dyDescent="0.25">
      <c r="A285">
        <v>2652261</v>
      </c>
      <c r="B285" t="s">
        <v>1728</v>
      </c>
      <c r="C285" t="s">
        <v>1729</v>
      </c>
      <c r="E285" t="s">
        <v>868</v>
      </c>
      <c r="F285" t="s">
        <v>14</v>
      </c>
      <c r="G285" s="54" t="s">
        <v>2556</v>
      </c>
    </row>
    <row r="286" spans="1:7" x14ac:dyDescent="0.25">
      <c r="A286">
        <v>2476420</v>
      </c>
      <c r="B286" t="s">
        <v>483</v>
      </c>
      <c r="C286" t="s">
        <v>63</v>
      </c>
      <c r="E286" t="s">
        <v>868</v>
      </c>
      <c r="F286" t="s">
        <v>15</v>
      </c>
      <c r="G286" s="54" t="s">
        <v>2557</v>
      </c>
    </row>
    <row r="287" spans="1:7" x14ac:dyDescent="0.25">
      <c r="A287">
        <v>2411258</v>
      </c>
      <c r="B287" t="s">
        <v>1730</v>
      </c>
      <c r="C287" t="s">
        <v>1731</v>
      </c>
      <c r="E287" t="s">
        <v>868</v>
      </c>
      <c r="F287" t="s">
        <v>15</v>
      </c>
      <c r="G287" s="54" t="s">
        <v>2557</v>
      </c>
    </row>
    <row r="288" spans="1:7" x14ac:dyDescent="0.25">
      <c r="A288">
        <v>2591617</v>
      </c>
      <c r="B288" t="s">
        <v>1732</v>
      </c>
      <c r="C288" t="s">
        <v>1733</v>
      </c>
      <c r="E288" t="s">
        <v>868</v>
      </c>
      <c r="F288" t="s">
        <v>15</v>
      </c>
      <c r="G288" s="54" t="s">
        <v>2557</v>
      </c>
    </row>
    <row r="289" spans="1:7" x14ac:dyDescent="0.25">
      <c r="A289">
        <v>2586333</v>
      </c>
      <c r="B289" t="s">
        <v>1734</v>
      </c>
      <c r="C289" t="s">
        <v>854</v>
      </c>
      <c r="E289" t="s">
        <v>868</v>
      </c>
      <c r="F289" t="s">
        <v>14</v>
      </c>
      <c r="G289" s="54" t="s">
        <v>2558</v>
      </c>
    </row>
    <row r="290" spans="1:7" x14ac:dyDescent="0.25">
      <c r="A290">
        <v>2529199</v>
      </c>
      <c r="B290" t="s">
        <v>113</v>
      </c>
      <c r="C290" t="s">
        <v>266</v>
      </c>
      <c r="E290" t="s">
        <v>868</v>
      </c>
      <c r="F290" t="s">
        <v>15</v>
      </c>
      <c r="G290" s="54" t="s">
        <v>2558</v>
      </c>
    </row>
    <row r="291" spans="1:7" x14ac:dyDescent="0.25">
      <c r="A291">
        <v>2653701</v>
      </c>
      <c r="B291" t="s">
        <v>1735</v>
      </c>
      <c r="C291" t="s">
        <v>812</v>
      </c>
      <c r="E291" t="s">
        <v>868</v>
      </c>
      <c r="F291" t="s">
        <v>15</v>
      </c>
      <c r="G291" s="54" t="s">
        <v>2558</v>
      </c>
    </row>
    <row r="292" spans="1:7" x14ac:dyDescent="0.25">
      <c r="A292">
        <v>2702538</v>
      </c>
      <c r="B292" t="s">
        <v>1736</v>
      </c>
      <c r="C292" t="s">
        <v>329</v>
      </c>
      <c r="E292" t="s">
        <v>868</v>
      </c>
      <c r="F292" t="s">
        <v>15</v>
      </c>
      <c r="G292" s="54" t="s">
        <v>2558</v>
      </c>
    </row>
    <row r="293" spans="1:7" x14ac:dyDescent="0.25">
      <c r="A293">
        <v>2483664</v>
      </c>
      <c r="B293" t="s">
        <v>1737</v>
      </c>
      <c r="C293" t="s">
        <v>1738</v>
      </c>
      <c r="E293" t="s">
        <v>868</v>
      </c>
      <c r="F293" t="s">
        <v>15</v>
      </c>
      <c r="G293" s="54" t="s">
        <v>2558</v>
      </c>
    </row>
    <row r="294" spans="1:7" x14ac:dyDescent="0.25">
      <c r="A294">
        <v>2638671</v>
      </c>
      <c r="B294" t="s">
        <v>362</v>
      </c>
      <c r="C294" t="s">
        <v>449</v>
      </c>
      <c r="E294" t="s">
        <v>868</v>
      </c>
      <c r="F294" t="s">
        <v>15</v>
      </c>
      <c r="G294" s="54" t="s">
        <v>2558</v>
      </c>
    </row>
    <row r="295" spans="1:7" x14ac:dyDescent="0.25">
      <c r="A295">
        <v>2381242</v>
      </c>
      <c r="B295" t="s">
        <v>400</v>
      </c>
      <c r="C295" t="s">
        <v>1012</v>
      </c>
      <c r="E295" t="s">
        <v>868</v>
      </c>
      <c r="F295" t="s">
        <v>14</v>
      </c>
      <c r="G295" s="54" t="s">
        <v>2558</v>
      </c>
    </row>
    <row r="296" spans="1:7" x14ac:dyDescent="0.25">
      <c r="A296">
        <v>2720862</v>
      </c>
      <c r="B296" t="s">
        <v>1739</v>
      </c>
      <c r="C296" t="s">
        <v>1740</v>
      </c>
      <c r="E296" t="s">
        <v>868</v>
      </c>
      <c r="F296" t="s">
        <v>15</v>
      </c>
      <c r="G296" s="54" t="s">
        <v>2558</v>
      </c>
    </row>
    <row r="297" spans="1:7" x14ac:dyDescent="0.25">
      <c r="A297">
        <v>2638678</v>
      </c>
      <c r="B297" t="s">
        <v>1741</v>
      </c>
      <c r="C297" t="s">
        <v>1111</v>
      </c>
      <c r="E297" t="s">
        <v>868</v>
      </c>
      <c r="F297" t="s">
        <v>15</v>
      </c>
      <c r="G297" s="54" t="s">
        <v>2558</v>
      </c>
    </row>
    <row r="298" spans="1:7" x14ac:dyDescent="0.25">
      <c r="A298">
        <v>2539639</v>
      </c>
      <c r="B298" t="s">
        <v>1015</v>
      </c>
      <c r="C298" t="s">
        <v>248</v>
      </c>
      <c r="E298" t="s">
        <v>868</v>
      </c>
      <c r="F298" t="s">
        <v>14</v>
      </c>
      <c r="G298" s="54" t="s">
        <v>2558</v>
      </c>
    </row>
    <row r="299" spans="1:7" x14ac:dyDescent="0.25">
      <c r="A299">
        <v>2678886</v>
      </c>
      <c r="B299" t="s">
        <v>1742</v>
      </c>
      <c r="C299" t="s">
        <v>1743</v>
      </c>
      <c r="E299" t="s">
        <v>868</v>
      </c>
      <c r="F299" t="s">
        <v>15</v>
      </c>
      <c r="G299" s="54" t="s">
        <v>2559</v>
      </c>
    </row>
    <row r="300" spans="1:7" x14ac:dyDescent="0.25">
      <c r="A300">
        <v>2659162</v>
      </c>
      <c r="B300" t="s">
        <v>1744</v>
      </c>
      <c r="C300" t="s">
        <v>60</v>
      </c>
      <c r="E300" t="s">
        <v>868</v>
      </c>
      <c r="F300" t="s">
        <v>15</v>
      </c>
      <c r="G300" s="54" t="s">
        <v>2559</v>
      </c>
    </row>
    <row r="301" spans="1:7" x14ac:dyDescent="0.25">
      <c r="A301">
        <v>2634104</v>
      </c>
      <c r="B301" t="s">
        <v>1745</v>
      </c>
      <c r="C301" t="s">
        <v>1746</v>
      </c>
      <c r="E301" t="s">
        <v>868</v>
      </c>
      <c r="F301" t="s">
        <v>15</v>
      </c>
      <c r="G301" s="54" t="s">
        <v>2559</v>
      </c>
    </row>
    <row r="302" spans="1:7" x14ac:dyDescent="0.25">
      <c r="A302">
        <v>2481130</v>
      </c>
      <c r="B302" t="s">
        <v>1747</v>
      </c>
      <c r="C302" t="s">
        <v>1748</v>
      </c>
      <c r="E302" t="s">
        <v>868</v>
      </c>
      <c r="F302" t="s">
        <v>15</v>
      </c>
      <c r="G302" s="54" t="s">
        <v>2559</v>
      </c>
    </row>
    <row r="303" spans="1:7" x14ac:dyDescent="0.25">
      <c r="A303">
        <v>2630178</v>
      </c>
      <c r="B303" t="s">
        <v>1360</v>
      </c>
      <c r="C303" t="s">
        <v>392</v>
      </c>
      <c r="E303" t="s">
        <v>868</v>
      </c>
      <c r="F303" t="s">
        <v>14</v>
      </c>
      <c r="G303" s="54" t="s">
        <v>2559</v>
      </c>
    </row>
    <row r="304" spans="1:7" x14ac:dyDescent="0.25">
      <c r="A304">
        <v>2644487</v>
      </c>
      <c r="B304" t="s">
        <v>1749</v>
      </c>
      <c r="C304" t="s">
        <v>1401</v>
      </c>
      <c r="E304" t="s">
        <v>868</v>
      </c>
      <c r="F304" t="s">
        <v>14</v>
      </c>
      <c r="G304" s="54" t="s">
        <v>2559</v>
      </c>
    </row>
    <row r="305" spans="1:7" x14ac:dyDescent="0.25">
      <c r="A305">
        <v>2407847</v>
      </c>
      <c r="B305" t="s">
        <v>1750</v>
      </c>
      <c r="C305" t="s">
        <v>1751</v>
      </c>
      <c r="E305" t="s">
        <v>868</v>
      </c>
      <c r="F305" t="s">
        <v>14</v>
      </c>
      <c r="G305" s="54" t="s">
        <v>2559</v>
      </c>
    </row>
    <row r="306" spans="1:7" x14ac:dyDescent="0.25">
      <c r="A306">
        <v>2288754</v>
      </c>
      <c r="B306" t="s">
        <v>1752</v>
      </c>
      <c r="C306" t="s">
        <v>1753</v>
      </c>
      <c r="E306" t="s">
        <v>868</v>
      </c>
      <c r="F306" t="s">
        <v>15</v>
      </c>
      <c r="G306" s="54" t="s">
        <v>2559</v>
      </c>
    </row>
    <row r="307" spans="1:7" x14ac:dyDescent="0.25">
      <c r="A307">
        <v>2384471</v>
      </c>
      <c r="B307" t="s">
        <v>1754</v>
      </c>
      <c r="C307" t="s">
        <v>1755</v>
      </c>
      <c r="E307" t="s">
        <v>868</v>
      </c>
      <c r="F307" t="s">
        <v>15</v>
      </c>
      <c r="G307" s="54" t="s">
        <v>2559</v>
      </c>
    </row>
    <row r="308" spans="1:7" x14ac:dyDescent="0.25">
      <c r="A308">
        <v>2537652</v>
      </c>
      <c r="B308" t="s">
        <v>513</v>
      </c>
      <c r="C308" t="s">
        <v>161</v>
      </c>
      <c r="E308" t="s">
        <v>868</v>
      </c>
      <c r="F308" t="s">
        <v>14</v>
      </c>
      <c r="G308" s="54" t="s">
        <v>2559</v>
      </c>
    </row>
    <row r="309" spans="1:7" x14ac:dyDescent="0.25">
      <c r="A309">
        <v>2707820</v>
      </c>
      <c r="B309" t="s">
        <v>1756</v>
      </c>
      <c r="C309" t="s">
        <v>871</v>
      </c>
      <c r="E309" t="s">
        <v>868</v>
      </c>
      <c r="F309" t="s">
        <v>15</v>
      </c>
      <c r="G309" s="54" t="s">
        <v>2560</v>
      </c>
    </row>
    <row r="310" spans="1:7" x14ac:dyDescent="0.25">
      <c r="A310">
        <v>2668820</v>
      </c>
      <c r="B310" t="s">
        <v>1757</v>
      </c>
      <c r="C310" t="s">
        <v>1758</v>
      </c>
      <c r="E310" t="s">
        <v>868</v>
      </c>
      <c r="F310" t="s">
        <v>14</v>
      </c>
      <c r="G310" s="54" t="s">
        <v>2560</v>
      </c>
    </row>
    <row r="311" spans="1:7" x14ac:dyDescent="0.25">
      <c r="A311">
        <v>2574282</v>
      </c>
      <c r="B311" t="s">
        <v>1759</v>
      </c>
      <c r="C311" t="s">
        <v>383</v>
      </c>
      <c r="E311" t="s">
        <v>868</v>
      </c>
      <c r="F311" t="s">
        <v>15</v>
      </c>
      <c r="G311" s="54" t="s">
        <v>2561</v>
      </c>
    </row>
    <row r="312" spans="1:7" x14ac:dyDescent="0.25">
      <c r="A312">
        <v>2700402</v>
      </c>
      <c r="B312" t="s">
        <v>1760</v>
      </c>
      <c r="C312" t="s">
        <v>1761</v>
      </c>
      <c r="E312" t="s">
        <v>868</v>
      </c>
      <c r="F312" t="s">
        <v>15</v>
      </c>
      <c r="G312" s="54" t="s">
        <v>2561</v>
      </c>
    </row>
    <row r="313" spans="1:7" x14ac:dyDescent="0.25">
      <c r="A313">
        <v>2506277</v>
      </c>
      <c r="B313" t="s">
        <v>1762</v>
      </c>
      <c r="C313" t="s">
        <v>120</v>
      </c>
      <c r="E313" t="s">
        <v>868</v>
      </c>
      <c r="F313" t="s">
        <v>15</v>
      </c>
      <c r="G313" s="54" t="s">
        <v>2561</v>
      </c>
    </row>
    <row r="314" spans="1:7" x14ac:dyDescent="0.25">
      <c r="A314">
        <v>2506275</v>
      </c>
      <c r="B314" t="s">
        <v>1763</v>
      </c>
      <c r="C314" t="s">
        <v>158</v>
      </c>
      <c r="E314" t="s">
        <v>868</v>
      </c>
      <c r="F314" t="s">
        <v>15</v>
      </c>
      <c r="G314" s="54" t="s">
        <v>2561</v>
      </c>
    </row>
    <row r="315" spans="1:7" x14ac:dyDescent="0.25">
      <c r="A315">
        <v>2289784</v>
      </c>
      <c r="B315" t="s">
        <v>1764</v>
      </c>
      <c r="C315" t="s">
        <v>1765</v>
      </c>
      <c r="E315" t="s">
        <v>868</v>
      </c>
      <c r="F315" t="s">
        <v>14</v>
      </c>
      <c r="G315" s="54" t="s">
        <v>2561</v>
      </c>
    </row>
    <row r="316" spans="1:7" x14ac:dyDescent="0.25">
      <c r="A316">
        <v>2400181</v>
      </c>
      <c r="B316" t="s">
        <v>1766</v>
      </c>
      <c r="C316" t="s">
        <v>1767</v>
      </c>
      <c r="E316" t="s">
        <v>868</v>
      </c>
      <c r="F316" t="s">
        <v>14</v>
      </c>
      <c r="G316" s="54" t="s">
        <v>2561</v>
      </c>
    </row>
    <row r="317" spans="1:7" x14ac:dyDescent="0.25">
      <c r="A317">
        <v>2528411</v>
      </c>
      <c r="B317" t="s">
        <v>1768</v>
      </c>
      <c r="C317" t="s">
        <v>246</v>
      </c>
      <c r="E317" t="s">
        <v>868</v>
      </c>
      <c r="F317" t="s">
        <v>15</v>
      </c>
      <c r="G317" s="54" t="s">
        <v>2561</v>
      </c>
    </row>
    <row r="318" spans="1:7" x14ac:dyDescent="0.25">
      <c r="A318">
        <v>2478621</v>
      </c>
      <c r="B318" t="s">
        <v>1769</v>
      </c>
      <c r="C318" t="s">
        <v>1770</v>
      </c>
      <c r="E318" t="s">
        <v>868</v>
      </c>
      <c r="F318" t="s">
        <v>14</v>
      </c>
      <c r="G318" s="54" t="s">
        <v>2562</v>
      </c>
    </row>
    <row r="319" spans="1:7" x14ac:dyDescent="0.25">
      <c r="A319">
        <v>2584875</v>
      </c>
      <c r="B319" t="s">
        <v>1771</v>
      </c>
      <c r="C319" t="s">
        <v>171</v>
      </c>
      <c r="E319" t="s">
        <v>868</v>
      </c>
      <c r="F319" t="s">
        <v>14</v>
      </c>
      <c r="G319" s="54" t="s">
        <v>2562</v>
      </c>
    </row>
    <row r="320" spans="1:7" x14ac:dyDescent="0.25">
      <c r="A320">
        <v>2345331</v>
      </c>
      <c r="B320" t="s">
        <v>1772</v>
      </c>
      <c r="C320" t="s">
        <v>1773</v>
      </c>
      <c r="E320" t="s">
        <v>868</v>
      </c>
      <c r="F320" t="s">
        <v>15</v>
      </c>
      <c r="G320" s="54" t="s">
        <v>2562</v>
      </c>
    </row>
    <row r="321" spans="1:7" x14ac:dyDescent="0.25">
      <c r="A321">
        <v>2639224</v>
      </c>
      <c r="B321" t="s">
        <v>1774</v>
      </c>
      <c r="C321" t="s">
        <v>227</v>
      </c>
      <c r="E321" t="s">
        <v>868</v>
      </c>
      <c r="F321" t="s">
        <v>15</v>
      </c>
      <c r="G321" s="54" t="s">
        <v>2562</v>
      </c>
    </row>
    <row r="322" spans="1:7" x14ac:dyDescent="0.25">
      <c r="A322">
        <v>2345157</v>
      </c>
      <c r="B322" t="s">
        <v>231</v>
      </c>
      <c r="C322" t="s">
        <v>158</v>
      </c>
      <c r="E322" t="s">
        <v>868</v>
      </c>
      <c r="F322" t="s">
        <v>15</v>
      </c>
      <c r="G322" s="54" t="s">
        <v>2562</v>
      </c>
    </row>
    <row r="323" spans="1:7" x14ac:dyDescent="0.25">
      <c r="A323">
        <v>2602550</v>
      </c>
      <c r="B323" t="s">
        <v>1775</v>
      </c>
      <c r="C323" t="s">
        <v>384</v>
      </c>
      <c r="E323" t="s">
        <v>868</v>
      </c>
      <c r="F323" t="s">
        <v>14</v>
      </c>
      <c r="G323" s="54" t="s">
        <v>2562</v>
      </c>
    </row>
    <row r="324" spans="1:7" x14ac:dyDescent="0.25">
      <c r="A324">
        <v>2690013</v>
      </c>
      <c r="B324" t="s">
        <v>1776</v>
      </c>
      <c r="C324" t="s">
        <v>65</v>
      </c>
      <c r="E324" t="s">
        <v>868</v>
      </c>
      <c r="F324" t="s">
        <v>14</v>
      </c>
      <c r="G324" s="54" t="s">
        <v>2562</v>
      </c>
    </row>
    <row r="325" spans="1:7" x14ac:dyDescent="0.25">
      <c r="A325">
        <v>2487544</v>
      </c>
      <c r="B325" t="s">
        <v>1777</v>
      </c>
      <c r="C325" t="s">
        <v>396</v>
      </c>
      <c r="E325" t="s">
        <v>868</v>
      </c>
      <c r="F325" t="s">
        <v>14</v>
      </c>
      <c r="G325" s="54" t="s">
        <v>2562</v>
      </c>
    </row>
    <row r="326" spans="1:7" x14ac:dyDescent="0.25">
      <c r="A326">
        <v>2671456</v>
      </c>
      <c r="B326" t="s">
        <v>1778</v>
      </c>
      <c r="C326" t="s">
        <v>933</v>
      </c>
      <c r="E326" t="s">
        <v>868</v>
      </c>
      <c r="F326" t="s">
        <v>14</v>
      </c>
      <c r="G326" s="54" t="s">
        <v>2562</v>
      </c>
    </row>
    <row r="327" spans="1:7" x14ac:dyDescent="0.25">
      <c r="A327">
        <v>2236398</v>
      </c>
      <c r="B327" t="s">
        <v>65</v>
      </c>
      <c r="C327" t="s">
        <v>857</v>
      </c>
      <c r="E327" t="s">
        <v>868</v>
      </c>
      <c r="F327" t="s">
        <v>15</v>
      </c>
      <c r="G327" s="54" t="s">
        <v>2562</v>
      </c>
    </row>
    <row r="328" spans="1:7" x14ac:dyDescent="0.25">
      <c r="A328">
        <v>2681426</v>
      </c>
      <c r="B328" t="s">
        <v>1779</v>
      </c>
      <c r="C328" t="s">
        <v>445</v>
      </c>
      <c r="E328" t="s">
        <v>868</v>
      </c>
      <c r="F328" t="s">
        <v>15</v>
      </c>
      <c r="G328" s="54" t="s">
        <v>2562</v>
      </c>
    </row>
    <row r="329" spans="1:7" x14ac:dyDescent="0.25">
      <c r="A329">
        <v>2321581</v>
      </c>
      <c r="B329" t="s">
        <v>1780</v>
      </c>
      <c r="C329" t="s">
        <v>1040</v>
      </c>
      <c r="E329" t="s">
        <v>868</v>
      </c>
      <c r="F329" t="s">
        <v>14</v>
      </c>
      <c r="G329" s="54" t="s">
        <v>2562</v>
      </c>
    </row>
    <row r="330" spans="1:7" x14ac:dyDescent="0.25">
      <c r="A330">
        <v>2628556</v>
      </c>
      <c r="B330" t="s">
        <v>1781</v>
      </c>
      <c r="C330" t="s">
        <v>253</v>
      </c>
      <c r="E330" t="s">
        <v>868</v>
      </c>
      <c r="F330" t="s">
        <v>15</v>
      </c>
      <c r="G330" s="54" t="s">
        <v>2562</v>
      </c>
    </row>
    <row r="331" spans="1:7" x14ac:dyDescent="0.25">
      <c r="A331">
        <v>2562649</v>
      </c>
      <c r="B331" t="s">
        <v>59</v>
      </c>
      <c r="C331" t="s">
        <v>311</v>
      </c>
      <c r="E331" t="s">
        <v>868</v>
      </c>
      <c r="F331" t="s">
        <v>15</v>
      </c>
      <c r="G331" s="54" t="s">
        <v>2562</v>
      </c>
    </row>
    <row r="332" spans="1:7" x14ac:dyDescent="0.25">
      <c r="A332">
        <v>2462353</v>
      </c>
      <c r="B332" t="s">
        <v>1025</v>
      </c>
      <c r="C332" t="s">
        <v>421</v>
      </c>
      <c r="E332" t="s">
        <v>868</v>
      </c>
      <c r="F332" t="s">
        <v>15</v>
      </c>
      <c r="G332" s="54" t="s">
        <v>2562</v>
      </c>
    </row>
    <row r="333" spans="1:7" x14ac:dyDescent="0.25">
      <c r="A333">
        <v>2671455</v>
      </c>
      <c r="B333" t="s">
        <v>1782</v>
      </c>
      <c r="C333" t="s">
        <v>1783</v>
      </c>
      <c r="E333" t="s">
        <v>868</v>
      </c>
      <c r="F333" t="s">
        <v>15</v>
      </c>
      <c r="G333" s="54" t="s">
        <v>2562</v>
      </c>
    </row>
    <row r="334" spans="1:7" x14ac:dyDescent="0.25">
      <c r="A334">
        <v>2722448</v>
      </c>
      <c r="B334" t="s">
        <v>1784</v>
      </c>
      <c r="C334" t="s">
        <v>271</v>
      </c>
      <c r="E334" t="s">
        <v>868</v>
      </c>
      <c r="F334" t="s">
        <v>14</v>
      </c>
      <c r="G334" s="54" t="s">
        <v>2562</v>
      </c>
    </row>
    <row r="335" spans="1:7" x14ac:dyDescent="0.25">
      <c r="A335">
        <v>2174742</v>
      </c>
      <c r="B335" t="s">
        <v>826</v>
      </c>
      <c r="C335" t="s">
        <v>185</v>
      </c>
      <c r="E335" t="s">
        <v>868</v>
      </c>
      <c r="F335" t="s">
        <v>14</v>
      </c>
      <c r="G335" s="54" t="s">
        <v>2562</v>
      </c>
    </row>
    <row r="336" spans="1:7" x14ac:dyDescent="0.25">
      <c r="A336">
        <v>2336089</v>
      </c>
      <c r="B336" t="s">
        <v>1044</v>
      </c>
      <c r="C336" t="s">
        <v>329</v>
      </c>
      <c r="E336" t="s">
        <v>868</v>
      </c>
      <c r="F336" t="s">
        <v>15</v>
      </c>
      <c r="G336" s="54" t="s">
        <v>2562</v>
      </c>
    </row>
    <row r="337" spans="1:7" x14ac:dyDescent="0.25">
      <c r="A337">
        <v>2352232</v>
      </c>
      <c r="B337" t="s">
        <v>1785</v>
      </c>
      <c r="C337" t="s">
        <v>1786</v>
      </c>
      <c r="E337" t="s">
        <v>868</v>
      </c>
      <c r="F337" t="s">
        <v>15</v>
      </c>
      <c r="G337" s="54" t="s">
        <v>2562</v>
      </c>
    </row>
    <row r="338" spans="1:7" x14ac:dyDescent="0.25">
      <c r="A338">
        <v>2638152</v>
      </c>
      <c r="B338" t="s">
        <v>1787</v>
      </c>
      <c r="C338" t="s">
        <v>285</v>
      </c>
      <c r="E338" t="s">
        <v>868</v>
      </c>
      <c r="F338" t="s">
        <v>15</v>
      </c>
      <c r="G338" s="54" t="s">
        <v>2562</v>
      </c>
    </row>
    <row r="339" spans="1:7" x14ac:dyDescent="0.25">
      <c r="A339">
        <v>2478660</v>
      </c>
      <c r="B339" t="s">
        <v>1788</v>
      </c>
      <c r="C339" t="s">
        <v>63</v>
      </c>
      <c r="E339" t="s">
        <v>868</v>
      </c>
      <c r="F339" t="s">
        <v>15</v>
      </c>
      <c r="G339" s="54" t="s">
        <v>2562</v>
      </c>
    </row>
    <row r="340" spans="1:7" x14ac:dyDescent="0.25">
      <c r="A340">
        <v>2395023</v>
      </c>
      <c r="B340" t="s">
        <v>1789</v>
      </c>
      <c r="C340" t="s">
        <v>65</v>
      </c>
      <c r="E340" t="s">
        <v>868</v>
      </c>
      <c r="F340" t="s">
        <v>14</v>
      </c>
      <c r="G340" s="54" t="s">
        <v>2562</v>
      </c>
    </row>
    <row r="341" spans="1:7" x14ac:dyDescent="0.25">
      <c r="A341">
        <v>2639949</v>
      </c>
      <c r="B341" t="s">
        <v>1790</v>
      </c>
      <c r="C341" t="s">
        <v>1791</v>
      </c>
      <c r="E341" t="s">
        <v>868</v>
      </c>
      <c r="F341" t="s">
        <v>14</v>
      </c>
      <c r="G341" s="54" t="s">
        <v>2562</v>
      </c>
    </row>
    <row r="342" spans="1:7" x14ac:dyDescent="0.25">
      <c r="A342">
        <v>2466001</v>
      </c>
      <c r="B342" t="s">
        <v>1028</v>
      </c>
      <c r="C342" t="s">
        <v>512</v>
      </c>
      <c r="E342" t="s">
        <v>868</v>
      </c>
      <c r="F342" t="s">
        <v>14</v>
      </c>
      <c r="G342" s="54" t="s">
        <v>2562</v>
      </c>
    </row>
    <row r="343" spans="1:7" x14ac:dyDescent="0.25">
      <c r="A343">
        <v>2339155</v>
      </c>
      <c r="B343" t="s">
        <v>1029</v>
      </c>
      <c r="C343" t="s">
        <v>51</v>
      </c>
      <c r="E343" t="s">
        <v>868</v>
      </c>
      <c r="F343" t="s">
        <v>14</v>
      </c>
      <c r="G343" s="54" t="s">
        <v>2562</v>
      </c>
    </row>
    <row r="344" spans="1:7" x14ac:dyDescent="0.25">
      <c r="A344">
        <v>2589085</v>
      </c>
      <c r="B344" t="s">
        <v>1792</v>
      </c>
      <c r="C344" t="s">
        <v>1556</v>
      </c>
      <c r="E344" t="s">
        <v>868</v>
      </c>
      <c r="F344" t="s">
        <v>14</v>
      </c>
      <c r="G344" s="54" t="s">
        <v>2562</v>
      </c>
    </row>
    <row r="345" spans="1:7" x14ac:dyDescent="0.25">
      <c r="A345">
        <v>2572070</v>
      </c>
      <c r="B345" t="s">
        <v>467</v>
      </c>
      <c r="C345" t="s">
        <v>253</v>
      </c>
      <c r="E345" t="s">
        <v>868</v>
      </c>
      <c r="F345" t="s">
        <v>15</v>
      </c>
      <c r="G345" s="54" t="s">
        <v>2562</v>
      </c>
    </row>
    <row r="346" spans="1:7" x14ac:dyDescent="0.25">
      <c r="A346">
        <v>2569759</v>
      </c>
      <c r="B346" t="s">
        <v>1793</v>
      </c>
      <c r="C346" t="s">
        <v>245</v>
      </c>
      <c r="E346" t="s">
        <v>868</v>
      </c>
      <c r="F346" t="s">
        <v>14</v>
      </c>
      <c r="G346" s="54" t="s">
        <v>2562</v>
      </c>
    </row>
    <row r="347" spans="1:7" x14ac:dyDescent="0.25">
      <c r="A347">
        <v>2565680</v>
      </c>
      <c r="B347" t="s">
        <v>1376</v>
      </c>
      <c r="C347" t="s">
        <v>105</v>
      </c>
      <c r="E347" t="s">
        <v>868</v>
      </c>
      <c r="F347" t="s">
        <v>14</v>
      </c>
      <c r="G347" s="54" t="s">
        <v>2562</v>
      </c>
    </row>
    <row r="348" spans="1:7" x14ac:dyDescent="0.25">
      <c r="A348">
        <v>2284708</v>
      </c>
      <c r="B348" t="s">
        <v>161</v>
      </c>
      <c r="C348" t="s">
        <v>1031</v>
      </c>
      <c r="E348" t="s">
        <v>868</v>
      </c>
      <c r="F348" t="s">
        <v>14</v>
      </c>
      <c r="G348" s="54" t="s">
        <v>2562</v>
      </c>
    </row>
    <row r="349" spans="1:7" x14ac:dyDescent="0.25">
      <c r="A349">
        <v>2275241</v>
      </c>
      <c r="B349" t="s">
        <v>1794</v>
      </c>
      <c r="C349" t="s">
        <v>344</v>
      </c>
      <c r="E349" t="s">
        <v>868</v>
      </c>
      <c r="F349" t="s">
        <v>14</v>
      </c>
      <c r="G349" s="54" t="s">
        <v>2562</v>
      </c>
    </row>
    <row r="350" spans="1:7" x14ac:dyDescent="0.25">
      <c r="A350">
        <v>2473805</v>
      </c>
      <c r="B350" t="s">
        <v>1795</v>
      </c>
      <c r="C350" t="s">
        <v>52</v>
      </c>
      <c r="E350" t="s">
        <v>868</v>
      </c>
      <c r="F350" t="s">
        <v>15</v>
      </c>
      <c r="G350" s="54" t="s">
        <v>2562</v>
      </c>
    </row>
    <row r="351" spans="1:7" x14ac:dyDescent="0.25">
      <c r="A351">
        <v>2295342</v>
      </c>
      <c r="B351" t="s">
        <v>502</v>
      </c>
      <c r="C351" t="s">
        <v>1032</v>
      </c>
      <c r="E351" t="s">
        <v>868</v>
      </c>
      <c r="F351" t="s">
        <v>15</v>
      </c>
      <c r="G351" s="54" t="s">
        <v>2562</v>
      </c>
    </row>
    <row r="352" spans="1:7" x14ac:dyDescent="0.25">
      <c r="A352">
        <v>2451912</v>
      </c>
      <c r="B352" t="s">
        <v>1033</v>
      </c>
      <c r="C352" t="s">
        <v>95</v>
      </c>
      <c r="E352" t="s">
        <v>868</v>
      </c>
      <c r="F352" t="s">
        <v>15</v>
      </c>
      <c r="G352" s="54" t="s">
        <v>2562</v>
      </c>
    </row>
    <row r="353" spans="1:7" x14ac:dyDescent="0.25">
      <c r="A353">
        <v>2717652</v>
      </c>
      <c r="B353" t="s">
        <v>1796</v>
      </c>
      <c r="C353" t="s">
        <v>108</v>
      </c>
      <c r="E353" t="s">
        <v>868</v>
      </c>
      <c r="F353" t="s">
        <v>14</v>
      </c>
      <c r="G353" s="54" t="s">
        <v>2562</v>
      </c>
    </row>
    <row r="354" spans="1:7" x14ac:dyDescent="0.25">
      <c r="A354">
        <v>2582967</v>
      </c>
      <c r="B354" t="s">
        <v>1797</v>
      </c>
      <c r="C354" t="s">
        <v>51</v>
      </c>
      <c r="E354" t="s">
        <v>868</v>
      </c>
      <c r="F354" t="s">
        <v>14</v>
      </c>
      <c r="G354" s="54" t="s">
        <v>2562</v>
      </c>
    </row>
    <row r="355" spans="1:7" x14ac:dyDescent="0.25">
      <c r="A355">
        <v>2493740</v>
      </c>
      <c r="B355" t="s">
        <v>1035</v>
      </c>
      <c r="C355" t="s">
        <v>1036</v>
      </c>
      <c r="E355" t="s">
        <v>868</v>
      </c>
      <c r="F355" t="s">
        <v>15</v>
      </c>
      <c r="G355" s="54" t="s">
        <v>2562</v>
      </c>
    </row>
    <row r="356" spans="1:7" x14ac:dyDescent="0.25">
      <c r="A356">
        <v>2691509</v>
      </c>
      <c r="B356" t="s">
        <v>1798</v>
      </c>
      <c r="C356" t="s">
        <v>149</v>
      </c>
      <c r="E356" t="s">
        <v>868</v>
      </c>
      <c r="F356" t="s">
        <v>15</v>
      </c>
      <c r="G356" s="54" t="s">
        <v>2562</v>
      </c>
    </row>
    <row r="357" spans="1:7" x14ac:dyDescent="0.25">
      <c r="A357">
        <v>2143983</v>
      </c>
      <c r="B357" t="s">
        <v>1799</v>
      </c>
      <c r="C357" t="s">
        <v>253</v>
      </c>
      <c r="E357" t="s">
        <v>868</v>
      </c>
      <c r="F357" t="s">
        <v>15</v>
      </c>
      <c r="G357" s="54" t="s">
        <v>2563</v>
      </c>
    </row>
    <row r="358" spans="1:7" x14ac:dyDescent="0.25">
      <c r="A358">
        <v>2711246</v>
      </c>
      <c r="B358" t="s">
        <v>1800</v>
      </c>
      <c r="C358" t="s">
        <v>73</v>
      </c>
      <c r="E358" t="s">
        <v>868</v>
      </c>
      <c r="F358" t="s">
        <v>15</v>
      </c>
      <c r="G358" s="54" t="s">
        <v>2563</v>
      </c>
    </row>
    <row r="359" spans="1:7" x14ac:dyDescent="0.25">
      <c r="A359">
        <v>2501122</v>
      </c>
      <c r="B359" t="s">
        <v>774</v>
      </c>
      <c r="C359" t="s">
        <v>126</v>
      </c>
      <c r="E359" t="s">
        <v>868</v>
      </c>
      <c r="F359" t="s">
        <v>14</v>
      </c>
      <c r="G359" s="54" t="s">
        <v>2563</v>
      </c>
    </row>
    <row r="360" spans="1:7" x14ac:dyDescent="0.25">
      <c r="A360">
        <v>2679942</v>
      </c>
      <c r="B360" t="s">
        <v>1801</v>
      </c>
      <c r="C360" t="s">
        <v>248</v>
      </c>
      <c r="E360" t="s">
        <v>868</v>
      </c>
      <c r="F360" t="s">
        <v>14</v>
      </c>
      <c r="G360" s="54" t="s">
        <v>2563</v>
      </c>
    </row>
    <row r="361" spans="1:7" x14ac:dyDescent="0.25">
      <c r="A361">
        <v>2637526</v>
      </c>
      <c r="B361" t="s">
        <v>1802</v>
      </c>
      <c r="C361" t="s">
        <v>267</v>
      </c>
      <c r="E361" t="s">
        <v>868</v>
      </c>
      <c r="F361" t="s">
        <v>15</v>
      </c>
      <c r="G361" s="54" t="s">
        <v>2563</v>
      </c>
    </row>
    <row r="362" spans="1:7" x14ac:dyDescent="0.25">
      <c r="A362">
        <v>2590345</v>
      </c>
      <c r="B362" t="s">
        <v>1803</v>
      </c>
      <c r="C362" t="s">
        <v>1155</v>
      </c>
      <c r="E362" t="s">
        <v>868</v>
      </c>
      <c r="F362" t="s">
        <v>15</v>
      </c>
      <c r="G362" s="54" t="s">
        <v>2563</v>
      </c>
    </row>
    <row r="363" spans="1:7" x14ac:dyDescent="0.25">
      <c r="A363">
        <v>2485155</v>
      </c>
      <c r="B363" t="s">
        <v>1804</v>
      </c>
      <c r="C363" t="s">
        <v>1745</v>
      </c>
      <c r="E363" t="s">
        <v>868</v>
      </c>
      <c r="F363" t="s">
        <v>14</v>
      </c>
      <c r="G363" s="54" t="s">
        <v>2563</v>
      </c>
    </row>
    <row r="364" spans="1:7" x14ac:dyDescent="0.25">
      <c r="A364">
        <v>2637507</v>
      </c>
      <c r="B364" t="s">
        <v>1805</v>
      </c>
      <c r="C364" t="s">
        <v>65</v>
      </c>
      <c r="E364" t="s">
        <v>868</v>
      </c>
      <c r="F364" t="s">
        <v>14</v>
      </c>
      <c r="G364" s="54" t="s">
        <v>2563</v>
      </c>
    </row>
    <row r="365" spans="1:7" x14ac:dyDescent="0.25">
      <c r="A365">
        <v>2690597</v>
      </c>
      <c r="B365" t="s">
        <v>1806</v>
      </c>
      <c r="C365" t="s">
        <v>1560</v>
      </c>
      <c r="E365" t="s">
        <v>868</v>
      </c>
      <c r="F365" t="s">
        <v>14</v>
      </c>
      <c r="G365" s="54" t="s">
        <v>2563</v>
      </c>
    </row>
    <row r="366" spans="1:7" x14ac:dyDescent="0.25">
      <c r="A366">
        <v>2548373</v>
      </c>
      <c r="B366" t="s">
        <v>1807</v>
      </c>
      <c r="C366" t="s">
        <v>269</v>
      </c>
      <c r="E366" t="s">
        <v>868</v>
      </c>
      <c r="F366" t="s">
        <v>14</v>
      </c>
      <c r="G366" s="54" t="s">
        <v>2563</v>
      </c>
    </row>
    <row r="367" spans="1:7" x14ac:dyDescent="0.25">
      <c r="A367">
        <v>2310047</v>
      </c>
      <c r="B367" t="s">
        <v>1808</v>
      </c>
      <c r="C367" t="s">
        <v>1339</v>
      </c>
      <c r="E367" t="s">
        <v>868</v>
      </c>
      <c r="F367" t="s">
        <v>15</v>
      </c>
      <c r="G367" s="54" t="s">
        <v>2563</v>
      </c>
    </row>
    <row r="368" spans="1:7" x14ac:dyDescent="0.25">
      <c r="A368">
        <v>2651413</v>
      </c>
      <c r="B368" t="s">
        <v>1809</v>
      </c>
      <c r="C368" t="s">
        <v>387</v>
      </c>
      <c r="E368" t="s">
        <v>868</v>
      </c>
      <c r="F368" t="s">
        <v>14</v>
      </c>
      <c r="G368" s="54" t="s">
        <v>2563</v>
      </c>
    </row>
    <row r="369" spans="1:7" x14ac:dyDescent="0.25">
      <c r="A369">
        <v>2571088</v>
      </c>
      <c r="B369" t="s">
        <v>1047</v>
      </c>
      <c r="C369" t="s">
        <v>222</v>
      </c>
      <c r="E369" t="s">
        <v>868</v>
      </c>
      <c r="F369" t="s">
        <v>15</v>
      </c>
      <c r="G369" s="54" t="s">
        <v>2563</v>
      </c>
    </row>
    <row r="370" spans="1:7" x14ac:dyDescent="0.25">
      <c r="A370">
        <v>2627221</v>
      </c>
      <c r="B370" t="s">
        <v>1810</v>
      </c>
      <c r="C370" t="s">
        <v>1811</v>
      </c>
      <c r="E370" t="s">
        <v>868</v>
      </c>
      <c r="F370" t="s">
        <v>14</v>
      </c>
      <c r="G370" s="54" t="s">
        <v>2563</v>
      </c>
    </row>
    <row r="371" spans="1:7" x14ac:dyDescent="0.25">
      <c r="A371">
        <v>2294681</v>
      </c>
      <c r="B371" t="s">
        <v>1049</v>
      </c>
      <c r="C371" t="s">
        <v>178</v>
      </c>
      <c r="E371" t="s">
        <v>868</v>
      </c>
      <c r="F371" t="s">
        <v>15</v>
      </c>
      <c r="G371" s="54" t="s">
        <v>2563</v>
      </c>
    </row>
    <row r="372" spans="1:7" x14ac:dyDescent="0.25">
      <c r="A372">
        <v>2285780</v>
      </c>
      <c r="B372" t="s">
        <v>1812</v>
      </c>
      <c r="C372" t="s">
        <v>1813</v>
      </c>
      <c r="E372" t="s">
        <v>868</v>
      </c>
      <c r="F372" t="s">
        <v>14</v>
      </c>
      <c r="G372" s="54" t="s">
        <v>2563</v>
      </c>
    </row>
    <row r="373" spans="1:7" x14ac:dyDescent="0.25">
      <c r="A373">
        <v>2677228</v>
      </c>
      <c r="B373" t="s">
        <v>1814</v>
      </c>
      <c r="C373" t="s">
        <v>1815</v>
      </c>
      <c r="E373" t="s">
        <v>868</v>
      </c>
      <c r="F373" t="s">
        <v>15</v>
      </c>
      <c r="G373" s="54" t="s">
        <v>2563</v>
      </c>
    </row>
    <row r="374" spans="1:7" x14ac:dyDescent="0.25">
      <c r="A374">
        <v>2693250</v>
      </c>
      <c r="B374" t="s">
        <v>1816</v>
      </c>
      <c r="C374" t="s">
        <v>326</v>
      </c>
      <c r="E374" t="s">
        <v>868</v>
      </c>
      <c r="F374" t="s">
        <v>15</v>
      </c>
      <c r="G374" s="54" t="s">
        <v>2563</v>
      </c>
    </row>
    <row r="375" spans="1:7" x14ac:dyDescent="0.25">
      <c r="A375">
        <v>2548394</v>
      </c>
      <c r="B375" t="s">
        <v>1052</v>
      </c>
      <c r="C375" t="s">
        <v>111</v>
      </c>
      <c r="E375" t="s">
        <v>868</v>
      </c>
      <c r="F375" t="s">
        <v>15</v>
      </c>
      <c r="G375" s="54" t="s">
        <v>2563</v>
      </c>
    </row>
    <row r="376" spans="1:7" x14ac:dyDescent="0.25">
      <c r="A376">
        <v>2705456</v>
      </c>
      <c r="B376" t="s">
        <v>1817</v>
      </c>
      <c r="C376" t="s">
        <v>329</v>
      </c>
      <c r="E376" t="s">
        <v>868</v>
      </c>
      <c r="F376" t="s">
        <v>15</v>
      </c>
      <c r="G376" s="54" t="s">
        <v>2563</v>
      </c>
    </row>
    <row r="377" spans="1:7" x14ac:dyDescent="0.25">
      <c r="A377">
        <v>2709674</v>
      </c>
      <c r="B377" t="s">
        <v>1818</v>
      </c>
      <c r="C377" t="s">
        <v>590</v>
      </c>
      <c r="E377" t="s">
        <v>868</v>
      </c>
      <c r="F377" t="s">
        <v>14</v>
      </c>
      <c r="G377" s="54" t="s">
        <v>2563</v>
      </c>
    </row>
    <row r="378" spans="1:7" x14ac:dyDescent="0.25">
      <c r="A378">
        <v>2602053</v>
      </c>
      <c r="B378" t="s">
        <v>457</v>
      </c>
      <c r="C378" t="s">
        <v>1819</v>
      </c>
      <c r="E378" t="s">
        <v>868</v>
      </c>
      <c r="F378" t="s">
        <v>14</v>
      </c>
      <c r="G378" s="54" t="s">
        <v>2563</v>
      </c>
    </row>
    <row r="379" spans="1:7" x14ac:dyDescent="0.25">
      <c r="A379">
        <v>2647012</v>
      </c>
      <c r="B379" t="s">
        <v>1820</v>
      </c>
      <c r="C379" t="s">
        <v>445</v>
      </c>
      <c r="E379" t="s">
        <v>868</v>
      </c>
      <c r="F379" t="s">
        <v>15</v>
      </c>
      <c r="G379" s="54" t="s">
        <v>2563</v>
      </c>
    </row>
    <row r="380" spans="1:7" x14ac:dyDescent="0.25">
      <c r="A380">
        <v>2651367</v>
      </c>
      <c r="B380" t="s">
        <v>492</v>
      </c>
      <c r="C380" t="s">
        <v>1462</v>
      </c>
      <c r="E380" t="s">
        <v>868</v>
      </c>
      <c r="F380" t="s">
        <v>15</v>
      </c>
      <c r="G380" s="54" t="s">
        <v>2563</v>
      </c>
    </row>
    <row r="381" spans="1:7" x14ac:dyDescent="0.25">
      <c r="A381">
        <v>2651451</v>
      </c>
      <c r="B381" t="s">
        <v>1821</v>
      </c>
      <c r="C381" t="s">
        <v>1822</v>
      </c>
      <c r="E381" t="s">
        <v>868</v>
      </c>
      <c r="F381" t="s">
        <v>14</v>
      </c>
      <c r="G381" s="54" t="s">
        <v>2563</v>
      </c>
    </row>
    <row r="382" spans="1:7" x14ac:dyDescent="0.25">
      <c r="A382">
        <v>2590343</v>
      </c>
      <c r="B382" t="s">
        <v>1823</v>
      </c>
      <c r="C382" t="s">
        <v>1824</v>
      </c>
      <c r="E382" t="s">
        <v>868</v>
      </c>
      <c r="F382" t="s">
        <v>15</v>
      </c>
      <c r="G382" s="54" t="s">
        <v>2563</v>
      </c>
    </row>
    <row r="383" spans="1:7" x14ac:dyDescent="0.25">
      <c r="A383">
        <v>2651422</v>
      </c>
      <c r="B383" t="s">
        <v>1825</v>
      </c>
      <c r="C383" t="s">
        <v>62</v>
      </c>
      <c r="E383" t="s">
        <v>868</v>
      </c>
      <c r="F383" t="s">
        <v>14</v>
      </c>
      <c r="G383" s="54" t="s">
        <v>2563</v>
      </c>
    </row>
    <row r="384" spans="1:7" x14ac:dyDescent="0.25">
      <c r="A384">
        <v>2637517</v>
      </c>
      <c r="B384" t="s">
        <v>1826</v>
      </c>
      <c r="C384" t="s">
        <v>1827</v>
      </c>
      <c r="E384" t="s">
        <v>868</v>
      </c>
      <c r="F384" t="s">
        <v>14</v>
      </c>
      <c r="G384" s="54" t="s">
        <v>2563</v>
      </c>
    </row>
    <row r="385" spans="1:7" x14ac:dyDescent="0.25">
      <c r="A385">
        <v>2637513</v>
      </c>
      <c r="B385" t="s">
        <v>1826</v>
      </c>
      <c r="C385" t="s">
        <v>1828</v>
      </c>
      <c r="E385" t="s">
        <v>868</v>
      </c>
      <c r="F385" t="s">
        <v>15</v>
      </c>
      <c r="G385" s="54" t="s">
        <v>2563</v>
      </c>
    </row>
    <row r="386" spans="1:7" x14ac:dyDescent="0.25">
      <c r="A386">
        <v>2325966</v>
      </c>
      <c r="B386" t="s">
        <v>1053</v>
      </c>
      <c r="C386" t="s">
        <v>86</v>
      </c>
      <c r="E386" t="s">
        <v>868</v>
      </c>
      <c r="F386" t="s">
        <v>14</v>
      </c>
      <c r="G386" s="54" t="s">
        <v>2563</v>
      </c>
    </row>
    <row r="387" spans="1:7" x14ac:dyDescent="0.25">
      <c r="A387">
        <v>2275947</v>
      </c>
      <c r="B387" t="s">
        <v>508</v>
      </c>
      <c r="C387" t="s">
        <v>271</v>
      </c>
      <c r="E387" t="s">
        <v>868</v>
      </c>
      <c r="F387" t="s">
        <v>14</v>
      </c>
      <c r="G387" s="54" t="s">
        <v>2563</v>
      </c>
    </row>
    <row r="388" spans="1:7" x14ac:dyDescent="0.25">
      <c r="A388">
        <v>2439528</v>
      </c>
      <c r="B388" t="s">
        <v>1055</v>
      </c>
      <c r="C388" t="s">
        <v>58</v>
      </c>
      <c r="E388" t="s">
        <v>868</v>
      </c>
      <c r="F388" t="s">
        <v>15</v>
      </c>
      <c r="G388" s="54" t="s">
        <v>2563</v>
      </c>
    </row>
    <row r="389" spans="1:7" x14ac:dyDescent="0.25">
      <c r="A389">
        <v>2662475</v>
      </c>
      <c r="B389" t="s">
        <v>1829</v>
      </c>
      <c r="C389" t="s">
        <v>569</v>
      </c>
      <c r="E389" t="s">
        <v>868</v>
      </c>
      <c r="F389" t="s">
        <v>15</v>
      </c>
      <c r="G389" s="54" t="s">
        <v>2563</v>
      </c>
    </row>
    <row r="390" spans="1:7" x14ac:dyDescent="0.25">
      <c r="A390">
        <v>2333519</v>
      </c>
      <c r="B390" t="s">
        <v>1830</v>
      </c>
      <c r="C390" t="s">
        <v>1831</v>
      </c>
      <c r="E390" t="s">
        <v>868</v>
      </c>
      <c r="F390" t="s">
        <v>15</v>
      </c>
      <c r="G390" s="54" t="s">
        <v>2564</v>
      </c>
    </row>
    <row r="391" spans="1:7" x14ac:dyDescent="0.25">
      <c r="A391">
        <v>2471224</v>
      </c>
      <c r="B391" t="s">
        <v>1832</v>
      </c>
      <c r="C391" t="s">
        <v>549</v>
      </c>
      <c r="E391" t="s">
        <v>868</v>
      </c>
      <c r="F391" t="s">
        <v>15</v>
      </c>
      <c r="G391" s="54" t="s">
        <v>2564</v>
      </c>
    </row>
    <row r="392" spans="1:7" x14ac:dyDescent="0.25">
      <c r="A392">
        <v>2727605</v>
      </c>
      <c r="B392" t="s">
        <v>1833</v>
      </c>
      <c r="C392" t="s">
        <v>153</v>
      </c>
      <c r="E392" t="s">
        <v>868</v>
      </c>
      <c r="F392" t="s">
        <v>15</v>
      </c>
      <c r="G392" s="54" t="s">
        <v>2564</v>
      </c>
    </row>
    <row r="393" spans="1:7" x14ac:dyDescent="0.25">
      <c r="A393">
        <v>2531852</v>
      </c>
      <c r="B393" t="s">
        <v>219</v>
      </c>
      <c r="C393" t="s">
        <v>446</v>
      </c>
      <c r="E393" t="s">
        <v>868</v>
      </c>
      <c r="F393" t="s">
        <v>14</v>
      </c>
      <c r="G393" s="54" t="s">
        <v>2564</v>
      </c>
    </row>
    <row r="394" spans="1:7" x14ac:dyDescent="0.25">
      <c r="A394">
        <v>2631106</v>
      </c>
      <c r="B394" t="s">
        <v>1834</v>
      </c>
      <c r="C394" t="s">
        <v>317</v>
      </c>
      <c r="E394" t="s">
        <v>868</v>
      </c>
      <c r="F394" t="s">
        <v>15</v>
      </c>
      <c r="G394" s="54" t="s">
        <v>2564</v>
      </c>
    </row>
    <row r="395" spans="1:7" x14ac:dyDescent="0.25">
      <c r="A395">
        <v>2656074</v>
      </c>
      <c r="B395" t="s">
        <v>1835</v>
      </c>
      <c r="C395" t="s">
        <v>168</v>
      </c>
      <c r="E395" t="s">
        <v>868</v>
      </c>
      <c r="F395" t="s">
        <v>14</v>
      </c>
      <c r="G395" s="54" t="s">
        <v>2564</v>
      </c>
    </row>
    <row r="396" spans="1:7" x14ac:dyDescent="0.25">
      <c r="A396">
        <v>2567588</v>
      </c>
      <c r="B396" t="s">
        <v>1836</v>
      </c>
      <c r="C396" t="s">
        <v>1837</v>
      </c>
      <c r="E396" t="s">
        <v>868</v>
      </c>
      <c r="F396" t="s">
        <v>14</v>
      </c>
      <c r="G396" s="54" t="s">
        <v>2564</v>
      </c>
    </row>
    <row r="397" spans="1:7" x14ac:dyDescent="0.25">
      <c r="A397">
        <v>2404217</v>
      </c>
      <c r="B397" t="s">
        <v>1838</v>
      </c>
      <c r="C397" t="s">
        <v>123</v>
      </c>
      <c r="E397" t="s">
        <v>868</v>
      </c>
      <c r="F397" t="s">
        <v>15</v>
      </c>
      <c r="G397" s="54" t="s">
        <v>2564</v>
      </c>
    </row>
    <row r="398" spans="1:7" x14ac:dyDescent="0.25">
      <c r="A398">
        <v>2392578</v>
      </c>
      <c r="B398" t="s">
        <v>1057</v>
      </c>
      <c r="C398" t="s">
        <v>352</v>
      </c>
      <c r="E398" t="s">
        <v>868</v>
      </c>
      <c r="F398" t="s">
        <v>15</v>
      </c>
      <c r="G398" s="54" t="s">
        <v>2564</v>
      </c>
    </row>
    <row r="399" spans="1:7" x14ac:dyDescent="0.25">
      <c r="A399">
        <v>2187153</v>
      </c>
      <c r="B399" t="s">
        <v>1058</v>
      </c>
      <c r="C399" t="s">
        <v>271</v>
      </c>
      <c r="E399" t="s">
        <v>868</v>
      </c>
      <c r="F399" t="s">
        <v>14</v>
      </c>
      <c r="G399" s="54" t="s">
        <v>2564</v>
      </c>
    </row>
    <row r="400" spans="1:7" x14ac:dyDescent="0.25">
      <c r="A400">
        <v>2672526</v>
      </c>
      <c r="B400" t="s">
        <v>1839</v>
      </c>
      <c r="C400" t="s">
        <v>373</v>
      </c>
      <c r="E400" t="s">
        <v>868</v>
      </c>
      <c r="F400" t="s">
        <v>15</v>
      </c>
      <c r="G400" s="54" t="s">
        <v>2564</v>
      </c>
    </row>
    <row r="401" spans="1:7" x14ac:dyDescent="0.25">
      <c r="A401">
        <v>2261896</v>
      </c>
      <c r="B401" t="s">
        <v>1840</v>
      </c>
      <c r="C401" t="s">
        <v>221</v>
      </c>
      <c r="E401" t="s">
        <v>868</v>
      </c>
      <c r="F401" t="s">
        <v>15</v>
      </c>
      <c r="G401" s="54" t="s">
        <v>2564</v>
      </c>
    </row>
    <row r="402" spans="1:7" x14ac:dyDescent="0.25">
      <c r="A402">
        <v>2447452</v>
      </c>
      <c r="B402" t="s">
        <v>1060</v>
      </c>
      <c r="C402" t="s">
        <v>1061</v>
      </c>
      <c r="E402" t="s">
        <v>868</v>
      </c>
      <c r="F402" t="s">
        <v>15</v>
      </c>
      <c r="G402" s="54" t="s">
        <v>2564</v>
      </c>
    </row>
    <row r="403" spans="1:7" x14ac:dyDescent="0.25">
      <c r="A403">
        <v>2447457</v>
      </c>
      <c r="B403" t="s">
        <v>1841</v>
      </c>
      <c r="C403" t="s">
        <v>271</v>
      </c>
      <c r="E403" t="s">
        <v>868</v>
      </c>
      <c r="F403" t="s">
        <v>14</v>
      </c>
      <c r="G403" s="54" t="s">
        <v>2564</v>
      </c>
    </row>
    <row r="404" spans="1:7" x14ac:dyDescent="0.25">
      <c r="A404">
        <v>2236677</v>
      </c>
      <c r="B404" t="s">
        <v>1062</v>
      </c>
      <c r="C404" t="s">
        <v>77</v>
      </c>
      <c r="E404" t="s">
        <v>868</v>
      </c>
      <c r="F404" t="s">
        <v>14</v>
      </c>
      <c r="G404" s="54" t="s">
        <v>2564</v>
      </c>
    </row>
    <row r="405" spans="1:7" x14ac:dyDescent="0.25">
      <c r="A405">
        <v>2406397</v>
      </c>
      <c r="B405" t="s">
        <v>1063</v>
      </c>
      <c r="C405" t="s">
        <v>336</v>
      </c>
      <c r="E405" t="s">
        <v>868</v>
      </c>
      <c r="F405" t="s">
        <v>15</v>
      </c>
      <c r="G405" s="54" t="s">
        <v>2564</v>
      </c>
    </row>
    <row r="406" spans="1:7" x14ac:dyDescent="0.25">
      <c r="A406">
        <v>2571774</v>
      </c>
      <c r="B406" t="s">
        <v>413</v>
      </c>
      <c r="C406" t="s">
        <v>105</v>
      </c>
      <c r="E406" t="s">
        <v>868</v>
      </c>
      <c r="F406" t="s">
        <v>14</v>
      </c>
      <c r="G406" s="54" t="s">
        <v>2564</v>
      </c>
    </row>
    <row r="407" spans="1:7" x14ac:dyDescent="0.25">
      <c r="A407">
        <v>2406414</v>
      </c>
      <c r="B407" t="s">
        <v>78</v>
      </c>
      <c r="C407" t="s">
        <v>1064</v>
      </c>
      <c r="E407" t="s">
        <v>868</v>
      </c>
      <c r="F407" t="s">
        <v>15</v>
      </c>
      <c r="G407" s="54" t="s">
        <v>2564</v>
      </c>
    </row>
    <row r="408" spans="1:7" x14ac:dyDescent="0.25">
      <c r="A408">
        <v>2392574</v>
      </c>
      <c r="B408" t="s">
        <v>1065</v>
      </c>
      <c r="C408" t="s">
        <v>1066</v>
      </c>
      <c r="E408" t="s">
        <v>868</v>
      </c>
      <c r="F408" t="s">
        <v>15</v>
      </c>
      <c r="G408" s="54" t="s">
        <v>2564</v>
      </c>
    </row>
    <row r="409" spans="1:7" x14ac:dyDescent="0.25">
      <c r="A409">
        <v>2318700</v>
      </c>
      <c r="B409" t="s">
        <v>1842</v>
      </c>
      <c r="C409" t="s">
        <v>1843</v>
      </c>
      <c r="E409" t="s">
        <v>868</v>
      </c>
      <c r="F409" t="s">
        <v>14</v>
      </c>
      <c r="G409" s="54" t="s">
        <v>2564</v>
      </c>
    </row>
    <row r="410" spans="1:7" x14ac:dyDescent="0.25">
      <c r="A410">
        <v>2392583</v>
      </c>
      <c r="B410" t="s">
        <v>1067</v>
      </c>
      <c r="C410" t="s">
        <v>607</v>
      </c>
      <c r="E410" t="s">
        <v>868</v>
      </c>
      <c r="F410" t="s">
        <v>15</v>
      </c>
      <c r="G410" s="54" t="s">
        <v>2564</v>
      </c>
    </row>
    <row r="411" spans="1:7" x14ac:dyDescent="0.25">
      <c r="A411">
        <v>2649557</v>
      </c>
      <c r="B411" t="s">
        <v>1844</v>
      </c>
      <c r="C411" t="s">
        <v>119</v>
      </c>
      <c r="E411" t="s">
        <v>868</v>
      </c>
      <c r="F411" t="s">
        <v>15</v>
      </c>
      <c r="G411" s="54" t="s">
        <v>2564</v>
      </c>
    </row>
    <row r="412" spans="1:7" x14ac:dyDescent="0.25">
      <c r="A412">
        <v>2448719</v>
      </c>
      <c r="B412" t="s">
        <v>1068</v>
      </c>
      <c r="C412" t="s">
        <v>272</v>
      </c>
      <c r="E412" t="s">
        <v>868</v>
      </c>
      <c r="F412" t="s">
        <v>14</v>
      </c>
      <c r="G412" s="54" t="s">
        <v>2564</v>
      </c>
    </row>
    <row r="413" spans="1:7" x14ac:dyDescent="0.25">
      <c r="A413">
        <v>2659276</v>
      </c>
      <c r="B413" t="s">
        <v>1845</v>
      </c>
      <c r="C413" t="s">
        <v>311</v>
      </c>
      <c r="E413" t="s">
        <v>868</v>
      </c>
      <c r="F413" t="s">
        <v>15</v>
      </c>
      <c r="G413" s="54" t="s">
        <v>2565</v>
      </c>
    </row>
    <row r="414" spans="1:7" x14ac:dyDescent="0.25">
      <c r="A414">
        <v>2679553</v>
      </c>
      <c r="B414" t="s">
        <v>1846</v>
      </c>
      <c r="C414" t="s">
        <v>122</v>
      </c>
      <c r="E414" t="s">
        <v>868</v>
      </c>
      <c r="F414" t="s">
        <v>15</v>
      </c>
      <c r="G414" s="54" t="s">
        <v>2565</v>
      </c>
    </row>
    <row r="415" spans="1:7" x14ac:dyDescent="0.25">
      <c r="A415">
        <v>2344961</v>
      </c>
      <c r="B415" t="s">
        <v>1847</v>
      </c>
      <c r="C415" t="s">
        <v>245</v>
      </c>
      <c r="E415" t="s">
        <v>868</v>
      </c>
      <c r="F415" t="s">
        <v>14</v>
      </c>
      <c r="G415" s="54" t="s">
        <v>2565</v>
      </c>
    </row>
    <row r="416" spans="1:7" x14ac:dyDescent="0.25">
      <c r="A416">
        <v>2650622</v>
      </c>
      <c r="B416" t="s">
        <v>1848</v>
      </c>
      <c r="C416" t="s">
        <v>866</v>
      </c>
      <c r="E416" t="s">
        <v>868</v>
      </c>
      <c r="F416" t="s">
        <v>15</v>
      </c>
      <c r="G416" s="54" t="s">
        <v>2565</v>
      </c>
    </row>
    <row r="417" spans="1:7" x14ac:dyDescent="0.25">
      <c r="A417">
        <v>2097289</v>
      </c>
      <c r="B417" t="s">
        <v>409</v>
      </c>
      <c r="C417" t="s">
        <v>289</v>
      </c>
      <c r="E417" t="s">
        <v>868</v>
      </c>
      <c r="F417" t="s">
        <v>15</v>
      </c>
      <c r="G417" s="54" t="s">
        <v>2565</v>
      </c>
    </row>
    <row r="418" spans="1:7" x14ac:dyDescent="0.25">
      <c r="A418">
        <v>2097287</v>
      </c>
      <c r="B418" t="s">
        <v>409</v>
      </c>
      <c r="C418" t="s">
        <v>364</v>
      </c>
      <c r="E418" t="s">
        <v>868</v>
      </c>
      <c r="F418" t="s">
        <v>15</v>
      </c>
      <c r="G418" s="54" t="s">
        <v>2565</v>
      </c>
    </row>
    <row r="419" spans="1:7" x14ac:dyDescent="0.25">
      <c r="A419">
        <v>2495271</v>
      </c>
      <c r="B419" t="s">
        <v>1849</v>
      </c>
      <c r="C419" t="s">
        <v>271</v>
      </c>
      <c r="E419" t="s">
        <v>868</v>
      </c>
      <c r="F419" t="s">
        <v>14</v>
      </c>
      <c r="G419" s="54" t="s">
        <v>2565</v>
      </c>
    </row>
    <row r="420" spans="1:7" x14ac:dyDescent="0.25">
      <c r="A420">
        <v>2715672</v>
      </c>
      <c r="B420" t="s">
        <v>1850</v>
      </c>
      <c r="C420" t="s">
        <v>243</v>
      </c>
      <c r="E420" t="s">
        <v>868</v>
      </c>
      <c r="F420" t="s">
        <v>14</v>
      </c>
      <c r="G420" s="54" t="s">
        <v>2565</v>
      </c>
    </row>
    <row r="421" spans="1:7" x14ac:dyDescent="0.25">
      <c r="A421">
        <v>2274802</v>
      </c>
      <c r="B421" t="s">
        <v>329</v>
      </c>
      <c r="C421" t="s">
        <v>171</v>
      </c>
      <c r="E421" t="s">
        <v>868</v>
      </c>
      <c r="F421" t="s">
        <v>14</v>
      </c>
      <c r="G421" s="54" t="s">
        <v>2565</v>
      </c>
    </row>
    <row r="422" spans="1:7" x14ac:dyDescent="0.25">
      <c r="A422">
        <v>2650639</v>
      </c>
      <c r="B422" t="s">
        <v>493</v>
      </c>
      <c r="C422" t="s">
        <v>96</v>
      </c>
      <c r="E422" t="s">
        <v>868</v>
      </c>
      <c r="F422" t="s">
        <v>14</v>
      </c>
      <c r="G422" s="54" t="s">
        <v>2565</v>
      </c>
    </row>
    <row r="423" spans="1:7" x14ac:dyDescent="0.25">
      <c r="A423">
        <v>2561717</v>
      </c>
      <c r="B423" t="s">
        <v>1851</v>
      </c>
      <c r="C423" t="s">
        <v>108</v>
      </c>
      <c r="E423" t="s">
        <v>868</v>
      </c>
      <c r="F423" t="s">
        <v>14</v>
      </c>
      <c r="G423" s="54" t="s">
        <v>2565</v>
      </c>
    </row>
    <row r="424" spans="1:7" x14ac:dyDescent="0.25">
      <c r="A424">
        <v>2712468</v>
      </c>
      <c r="B424" t="s">
        <v>1852</v>
      </c>
      <c r="C424" t="s">
        <v>1103</v>
      </c>
      <c r="E424" t="s">
        <v>868</v>
      </c>
      <c r="F424" t="s">
        <v>15</v>
      </c>
      <c r="G424" s="54" t="s">
        <v>2566</v>
      </c>
    </row>
    <row r="425" spans="1:7" x14ac:dyDescent="0.25">
      <c r="A425">
        <v>2380870</v>
      </c>
      <c r="B425" t="s">
        <v>1853</v>
      </c>
      <c r="C425" t="s">
        <v>1854</v>
      </c>
      <c r="E425" t="s">
        <v>868</v>
      </c>
      <c r="F425" t="s">
        <v>14</v>
      </c>
      <c r="G425" s="54" t="s">
        <v>2566</v>
      </c>
    </row>
    <row r="426" spans="1:7" x14ac:dyDescent="0.25">
      <c r="A426">
        <v>2175410</v>
      </c>
      <c r="B426" t="s">
        <v>453</v>
      </c>
      <c r="C426" t="s">
        <v>488</v>
      </c>
      <c r="E426" t="s">
        <v>868</v>
      </c>
      <c r="F426" t="s">
        <v>14</v>
      </c>
      <c r="G426" s="54" t="s">
        <v>2566</v>
      </c>
    </row>
    <row r="427" spans="1:7" x14ac:dyDescent="0.25">
      <c r="A427">
        <v>2668825</v>
      </c>
      <c r="B427" t="s">
        <v>1855</v>
      </c>
      <c r="C427" t="s">
        <v>123</v>
      </c>
      <c r="E427" t="s">
        <v>868</v>
      </c>
      <c r="F427" t="s">
        <v>15</v>
      </c>
      <c r="G427" s="54" t="s">
        <v>2566</v>
      </c>
    </row>
    <row r="428" spans="1:7" x14ac:dyDescent="0.25">
      <c r="A428">
        <v>2460478</v>
      </c>
      <c r="B428" t="s">
        <v>114</v>
      </c>
      <c r="C428" t="s">
        <v>168</v>
      </c>
      <c r="E428" t="s">
        <v>868</v>
      </c>
      <c r="F428" t="s">
        <v>14</v>
      </c>
      <c r="G428" s="54" t="s">
        <v>2567</v>
      </c>
    </row>
    <row r="429" spans="1:7" x14ac:dyDescent="0.25">
      <c r="A429">
        <v>2541086</v>
      </c>
      <c r="B429" t="s">
        <v>1078</v>
      </c>
      <c r="C429" t="s">
        <v>1856</v>
      </c>
      <c r="E429" t="s">
        <v>868</v>
      </c>
      <c r="F429" t="s">
        <v>15</v>
      </c>
      <c r="G429" s="54" t="s">
        <v>2567</v>
      </c>
    </row>
    <row r="430" spans="1:7" x14ac:dyDescent="0.25">
      <c r="A430">
        <v>2218930</v>
      </c>
      <c r="B430" t="s">
        <v>1857</v>
      </c>
      <c r="C430" t="s">
        <v>1858</v>
      </c>
      <c r="E430" t="s">
        <v>868</v>
      </c>
      <c r="F430" t="s">
        <v>15</v>
      </c>
      <c r="G430" s="54" t="s">
        <v>2567</v>
      </c>
    </row>
    <row r="431" spans="1:7" x14ac:dyDescent="0.25">
      <c r="A431">
        <v>2717479</v>
      </c>
      <c r="B431" t="s">
        <v>1859</v>
      </c>
      <c r="C431" t="s">
        <v>253</v>
      </c>
      <c r="E431" t="s">
        <v>868</v>
      </c>
      <c r="F431" t="s">
        <v>15</v>
      </c>
      <c r="G431" s="54" t="s">
        <v>2567</v>
      </c>
    </row>
    <row r="432" spans="1:7" x14ac:dyDescent="0.25">
      <c r="A432">
        <v>2475535</v>
      </c>
      <c r="B432" t="s">
        <v>1079</v>
      </c>
      <c r="C432" t="s">
        <v>139</v>
      </c>
      <c r="E432" t="s">
        <v>868</v>
      </c>
      <c r="F432" t="s">
        <v>15</v>
      </c>
      <c r="G432" s="54" t="s">
        <v>2567</v>
      </c>
    </row>
    <row r="433" spans="1:7" x14ac:dyDescent="0.25">
      <c r="A433">
        <v>2296694</v>
      </c>
      <c r="B433" t="s">
        <v>234</v>
      </c>
      <c r="C433" t="s">
        <v>1860</v>
      </c>
      <c r="E433" t="s">
        <v>868</v>
      </c>
      <c r="F433" t="s">
        <v>15</v>
      </c>
      <c r="G433" s="54" t="s">
        <v>2568</v>
      </c>
    </row>
    <row r="434" spans="1:7" x14ac:dyDescent="0.25">
      <c r="A434">
        <v>2669753</v>
      </c>
      <c r="B434" t="s">
        <v>1861</v>
      </c>
      <c r="C434" t="s">
        <v>81</v>
      </c>
      <c r="E434" t="s">
        <v>868</v>
      </c>
      <c r="F434" t="s">
        <v>14</v>
      </c>
      <c r="G434" s="54" t="s">
        <v>2568</v>
      </c>
    </row>
    <row r="435" spans="1:7" x14ac:dyDescent="0.25">
      <c r="A435">
        <v>2655367</v>
      </c>
      <c r="B435" t="s">
        <v>1862</v>
      </c>
      <c r="C435" t="s">
        <v>326</v>
      </c>
      <c r="E435" t="s">
        <v>868</v>
      </c>
      <c r="F435" t="s">
        <v>15</v>
      </c>
      <c r="G435" s="54" t="s">
        <v>2568</v>
      </c>
    </row>
    <row r="436" spans="1:7" x14ac:dyDescent="0.25">
      <c r="A436">
        <v>2670764</v>
      </c>
      <c r="B436" t="s">
        <v>1863</v>
      </c>
      <c r="C436" t="s">
        <v>223</v>
      </c>
      <c r="E436" t="s">
        <v>868</v>
      </c>
      <c r="F436" t="s">
        <v>14</v>
      </c>
      <c r="G436" s="54" t="s">
        <v>2568</v>
      </c>
    </row>
    <row r="437" spans="1:7" x14ac:dyDescent="0.25">
      <c r="A437">
        <v>2317147</v>
      </c>
      <c r="B437" t="s">
        <v>576</v>
      </c>
      <c r="C437" t="s">
        <v>131</v>
      </c>
      <c r="E437" t="s">
        <v>868</v>
      </c>
      <c r="F437" t="s">
        <v>14</v>
      </c>
      <c r="G437" s="54" t="s">
        <v>2568</v>
      </c>
    </row>
    <row r="438" spans="1:7" x14ac:dyDescent="0.25">
      <c r="A438">
        <v>2674242</v>
      </c>
      <c r="B438" t="s">
        <v>1864</v>
      </c>
      <c r="C438" t="s">
        <v>281</v>
      </c>
      <c r="E438" t="s">
        <v>868</v>
      </c>
      <c r="F438" t="s">
        <v>15</v>
      </c>
      <c r="G438" s="54" t="s">
        <v>2568</v>
      </c>
    </row>
    <row r="439" spans="1:7" x14ac:dyDescent="0.25">
      <c r="A439">
        <v>2678611</v>
      </c>
      <c r="B439" t="s">
        <v>1865</v>
      </c>
      <c r="C439" t="s">
        <v>122</v>
      </c>
      <c r="E439" t="s">
        <v>868</v>
      </c>
      <c r="F439" t="s">
        <v>15</v>
      </c>
      <c r="G439" s="54" t="s">
        <v>2568</v>
      </c>
    </row>
    <row r="440" spans="1:7" x14ac:dyDescent="0.25">
      <c r="A440">
        <v>2270052</v>
      </c>
      <c r="B440" t="s">
        <v>501</v>
      </c>
      <c r="C440" t="s">
        <v>1866</v>
      </c>
      <c r="E440" t="s">
        <v>868</v>
      </c>
      <c r="F440" t="s">
        <v>15</v>
      </c>
      <c r="G440" s="54" t="s">
        <v>2568</v>
      </c>
    </row>
    <row r="441" spans="1:7" x14ac:dyDescent="0.25">
      <c r="A441">
        <v>2674273</v>
      </c>
      <c r="B441" t="s">
        <v>1867</v>
      </c>
      <c r="C441" t="s">
        <v>1868</v>
      </c>
      <c r="E441" t="s">
        <v>868</v>
      </c>
      <c r="F441" t="s">
        <v>15</v>
      </c>
      <c r="G441" s="54" t="s">
        <v>2568</v>
      </c>
    </row>
    <row r="442" spans="1:7" x14ac:dyDescent="0.25">
      <c r="A442">
        <v>2647987</v>
      </c>
      <c r="B442" t="s">
        <v>1869</v>
      </c>
      <c r="C442" t="s">
        <v>1870</v>
      </c>
      <c r="E442" t="s">
        <v>868</v>
      </c>
      <c r="F442" t="s">
        <v>14</v>
      </c>
      <c r="G442" s="54" t="s">
        <v>2568</v>
      </c>
    </row>
    <row r="443" spans="1:7" x14ac:dyDescent="0.25">
      <c r="A443">
        <v>2279715</v>
      </c>
      <c r="B443" t="s">
        <v>1085</v>
      </c>
      <c r="C443" t="s">
        <v>1086</v>
      </c>
      <c r="E443" t="s">
        <v>868</v>
      </c>
      <c r="F443" t="s">
        <v>15</v>
      </c>
      <c r="G443" s="54" t="s">
        <v>2569</v>
      </c>
    </row>
    <row r="444" spans="1:7" x14ac:dyDescent="0.25">
      <c r="A444">
        <v>2627659</v>
      </c>
      <c r="B444" t="s">
        <v>1871</v>
      </c>
      <c r="C444" t="s">
        <v>146</v>
      </c>
      <c r="E444" t="s">
        <v>868</v>
      </c>
      <c r="F444" t="s">
        <v>14</v>
      </c>
      <c r="G444" s="54" t="s">
        <v>2569</v>
      </c>
    </row>
    <row r="445" spans="1:7" x14ac:dyDescent="0.25">
      <c r="A445">
        <v>2632033</v>
      </c>
      <c r="B445" t="s">
        <v>1872</v>
      </c>
      <c r="C445" t="s">
        <v>82</v>
      </c>
      <c r="E445" t="s">
        <v>868</v>
      </c>
      <c r="F445" t="s">
        <v>15</v>
      </c>
      <c r="G445" s="54" t="s">
        <v>2569</v>
      </c>
    </row>
    <row r="446" spans="1:7" x14ac:dyDescent="0.25">
      <c r="A446">
        <v>2279751</v>
      </c>
      <c r="B446" t="s">
        <v>1873</v>
      </c>
      <c r="C446" t="s">
        <v>65</v>
      </c>
      <c r="E446" t="s">
        <v>868</v>
      </c>
      <c r="F446" t="s">
        <v>14</v>
      </c>
      <c r="G446" s="54" t="s">
        <v>2569</v>
      </c>
    </row>
    <row r="447" spans="1:7" x14ac:dyDescent="0.25">
      <c r="A447">
        <v>2548486</v>
      </c>
      <c r="B447" t="s">
        <v>324</v>
      </c>
      <c r="C447" t="s">
        <v>63</v>
      </c>
      <c r="E447" t="s">
        <v>868</v>
      </c>
      <c r="F447" t="s">
        <v>15</v>
      </c>
      <c r="G447" s="54" t="s">
        <v>2569</v>
      </c>
    </row>
    <row r="448" spans="1:7" x14ac:dyDescent="0.25">
      <c r="A448">
        <v>2590873</v>
      </c>
      <c r="B448" t="s">
        <v>1874</v>
      </c>
      <c r="C448" t="s">
        <v>98</v>
      </c>
      <c r="E448" t="s">
        <v>868</v>
      </c>
      <c r="F448" t="s">
        <v>15</v>
      </c>
      <c r="G448" s="54" t="s">
        <v>2569</v>
      </c>
    </row>
    <row r="449" spans="1:7" x14ac:dyDescent="0.25">
      <c r="A449">
        <v>2557885</v>
      </c>
      <c r="B449" t="s">
        <v>1087</v>
      </c>
      <c r="C449" t="s">
        <v>1088</v>
      </c>
      <c r="E449" t="s">
        <v>868</v>
      </c>
      <c r="F449" t="s">
        <v>15</v>
      </c>
      <c r="G449" s="54" t="s">
        <v>2569</v>
      </c>
    </row>
    <row r="450" spans="1:7" x14ac:dyDescent="0.25">
      <c r="A450">
        <v>2185384</v>
      </c>
      <c r="B450" t="s">
        <v>358</v>
      </c>
      <c r="C450" t="s">
        <v>1089</v>
      </c>
      <c r="E450" t="s">
        <v>868</v>
      </c>
      <c r="F450" t="s">
        <v>14</v>
      </c>
      <c r="G450" s="54" t="s">
        <v>2569</v>
      </c>
    </row>
    <row r="451" spans="1:7" x14ac:dyDescent="0.25">
      <c r="A451">
        <v>2179697</v>
      </c>
      <c r="B451" t="s">
        <v>361</v>
      </c>
      <c r="C451" t="s">
        <v>223</v>
      </c>
      <c r="E451" t="s">
        <v>868</v>
      </c>
      <c r="F451" t="s">
        <v>14</v>
      </c>
      <c r="G451" s="54" t="s">
        <v>2569</v>
      </c>
    </row>
    <row r="452" spans="1:7" x14ac:dyDescent="0.25">
      <c r="A452">
        <v>2355371</v>
      </c>
      <c r="B452" t="s">
        <v>1090</v>
      </c>
      <c r="C452" t="s">
        <v>123</v>
      </c>
      <c r="E452" t="s">
        <v>868</v>
      </c>
      <c r="F452" t="s">
        <v>15</v>
      </c>
      <c r="G452" s="54" t="s">
        <v>2569</v>
      </c>
    </row>
    <row r="453" spans="1:7" x14ac:dyDescent="0.25">
      <c r="A453">
        <v>2636634</v>
      </c>
      <c r="B453" t="s">
        <v>1875</v>
      </c>
      <c r="C453" t="s">
        <v>1876</v>
      </c>
      <c r="E453" t="s">
        <v>868</v>
      </c>
      <c r="F453" t="s">
        <v>15</v>
      </c>
      <c r="G453" s="54" t="s">
        <v>2569</v>
      </c>
    </row>
    <row r="454" spans="1:7" x14ac:dyDescent="0.25">
      <c r="A454">
        <v>2110348</v>
      </c>
      <c r="B454" t="s">
        <v>378</v>
      </c>
      <c r="C454" t="s">
        <v>1091</v>
      </c>
      <c r="E454" t="s">
        <v>868</v>
      </c>
      <c r="F454" t="s">
        <v>15</v>
      </c>
      <c r="G454" s="54" t="s">
        <v>2569</v>
      </c>
    </row>
    <row r="455" spans="1:7" x14ac:dyDescent="0.25">
      <c r="A455">
        <v>2386509</v>
      </c>
      <c r="B455" t="s">
        <v>1877</v>
      </c>
      <c r="C455" t="s">
        <v>1878</v>
      </c>
      <c r="E455" t="s">
        <v>868</v>
      </c>
      <c r="F455" t="s">
        <v>15</v>
      </c>
      <c r="G455" s="54" t="s">
        <v>2569</v>
      </c>
    </row>
    <row r="456" spans="1:7" x14ac:dyDescent="0.25">
      <c r="A456">
        <v>2435966</v>
      </c>
      <c r="B456" t="s">
        <v>397</v>
      </c>
      <c r="C456" t="s">
        <v>242</v>
      </c>
      <c r="E456" t="s">
        <v>868</v>
      </c>
      <c r="F456" t="s">
        <v>15</v>
      </c>
      <c r="G456" s="54" t="s">
        <v>2569</v>
      </c>
    </row>
    <row r="457" spans="1:7" x14ac:dyDescent="0.25">
      <c r="A457">
        <v>2658770</v>
      </c>
      <c r="B457" t="s">
        <v>1879</v>
      </c>
      <c r="C457" t="s">
        <v>281</v>
      </c>
      <c r="E457" t="s">
        <v>868</v>
      </c>
      <c r="F457" t="s">
        <v>15</v>
      </c>
      <c r="G457" s="54" t="s">
        <v>2569</v>
      </c>
    </row>
    <row r="458" spans="1:7" x14ac:dyDescent="0.25">
      <c r="A458">
        <v>2632028</v>
      </c>
      <c r="B458" t="s">
        <v>1880</v>
      </c>
      <c r="C458" t="s">
        <v>1881</v>
      </c>
      <c r="E458" t="s">
        <v>868</v>
      </c>
      <c r="F458" t="s">
        <v>15</v>
      </c>
      <c r="G458" s="54" t="s">
        <v>2569</v>
      </c>
    </row>
    <row r="459" spans="1:7" x14ac:dyDescent="0.25">
      <c r="A459">
        <v>2624110</v>
      </c>
      <c r="B459" t="s">
        <v>1882</v>
      </c>
      <c r="C459" t="s">
        <v>140</v>
      </c>
      <c r="E459" t="s">
        <v>868</v>
      </c>
      <c r="F459" t="s">
        <v>15</v>
      </c>
      <c r="G459" s="54" t="s">
        <v>2569</v>
      </c>
    </row>
    <row r="460" spans="1:7" x14ac:dyDescent="0.25">
      <c r="A460">
        <v>2382455</v>
      </c>
      <c r="B460" t="s">
        <v>1883</v>
      </c>
      <c r="C460" t="s">
        <v>1884</v>
      </c>
      <c r="E460" t="s">
        <v>868</v>
      </c>
      <c r="F460" t="s">
        <v>15</v>
      </c>
      <c r="G460" s="54" t="s">
        <v>2569</v>
      </c>
    </row>
    <row r="461" spans="1:7" x14ac:dyDescent="0.25">
      <c r="A461">
        <v>2639925</v>
      </c>
      <c r="B461" t="s">
        <v>489</v>
      </c>
      <c r="C461" t="s">
        <v>76</v>
      </c>
      <c r="E461" t="s">
        <v>868</v>
      </c>
      <c r="F461" t="s">
        <v>14</v>
      </c>
      <c r="G461" s="54" t="s">
        <v>2569</v>
      </c>
    </row>
    <row r="462" spans="1:7" x14ac:dyDescent="0.25">
      <c r="A462">
        <v>2627044</v>
      </c>
      <c r="B462" t="s">
        <v>1885</v>
      </c>
      <c r="C462" t="s">
        <v>65</v>
      </c>
      <c r="E462" t="s">
        <v>868</v>
      </c>
      <c r="F462" t="s">
        <v>14</v>
      </c>
      <c r="G462" s="54" t="s">
        <v>2569</v>
      </c>
    </row>
    <row r="463" spans="1:7" x14ac:dyDescent="0.25">
      <c r="A463">
        <v>2272091</v>
      </c>
      <c r="B463" t="s">
        <v>491</v>
      </c>
      <c r="C463" t="s">
        <v>89</v>
      </c>
      <c r="E463" t="s">
        <v>868</v>
      </c>
      <c r="F463" t="s">
        <v>15</v>
      </c>
      <c r="G463" s="54" t="s">
        <v>2569</v>
      </c>
    </row>
    <row r="464" spans="1:7" x14ac:dyDescent="0.25">
      <c r="A464">
        <v>2310771</v>
      </c>
      <c r="B464" t="s">
        <v>1222</v>
      </c>
      <c r="C464" t="s">
        <v>1886</v>
      </c>
      <c r="E464" t="s">
        <v>868</v>
      </c>
      <c r="F464" t="s">
        <v>14</v>
      </c>
      <c r="G464" s="54" t="s">
        <v>2569</v>
      </c>
    </row>
    <row r="465" spans="1:7" x14ac:dyDescent="0.25">
      <c r="A465">
        <v>2450523</v>
      </c>
      <c r="B465" t="s">
        <v>1887</v>
      </c>
      <c r="C465" t="s">
        <v>107</v>
      </c>
      <c r="E465" t="s">
        <v>868</v>
      </c>
      <c r="F465" t="s">
        <v>14</v>
      </c>
      <c r="G465" s="54" t="s">
        <v>2569</v>
      </c>
    </row>
    <row r="466" spans="1:7" x14ac:dyDescent="0.25">
      <c r="A466">
        <v>2396286</v>
      </c>
      <c r="B466" t="s">
        <v>1888</v>
      </c>
      <c r="C466" t="s">
        <v>1024</v>
      </c>
      <c r="E466" t="s">
        <v>868</v>
      </c>
      <c r="F466" t="s">
        <v>14</v>
      </c>
      <c r="G466" s="54" t="s">
        <v>2569</v>
      </c>
    </row>
    <row r="467" spans="1:7" x14ac:dyDescent="0.25">
      <c r="A467">
        <v>2548501</v>
      </c>
      <c r="B467" t="s">
        <v>1094</v>
      </c>
      <c r="C467" t="s">
        <v>555</v>
      </c>
      <c r="E467" t="s">
        <v>868</v>
      </c>
      <c r="F467" t="s">
        <v>14</v>
      </c>
      <c r="G467" s="54" t="s">
        <v>2569</v>
      </c>
    </row>
    <row r="468" spans="1:7" x14ac:dyDescent="0.25">
      <c r="A468">
        <v>2251542</v>
      </c>
      <c r="B468" t="s">
        <v>1095</v>
      </c>
      <c r="C468" t="s">
        <v>1096</v>
      </c>
      <c r="E468" t="s">
        <v>868</v>
      </c>
      <c r="F468" t="s">
        <v>14</v>
      </c>
      <c r="G468" s="54" t="s">
        <v>2570</v>
      </c>
    </row>
    <row r="469" spans="1:7" x14ac:dyDescent="0.25">
      <c r="A469">
        <v>2506817</v>
      </c>
      <c r="B469" t="s">
        <v>324</v>
      </c>
      <c r="C469" t="s">
        <v>230</v>
      </c>
      <c r="E469" t="s">
        <v>868</v>
      </c>
      <c r="F469" t="s">
        <v>15</v>
      </c>
      <c r="G469" s="54" t="s">
        <v>2570</v>
      </c>
    </row>
    <row r="470" spans="1:7" x14ac:dyDescent="0.25">
      <c r="A470">
        <v>2675062</v>
      </c>
      <c r="B470" t="s">
        <v>1889</v>
      </c>
      <c r="C470" t="s">
        <v>271</v>
      </c>
      <c r="E470" t="s">
        <v>868</v>
      </c>
      <c r="F470" t="s">
        <v>14</v>
      </c>
      <c r="G470" s="54" t="s">
        <v>2570</v>
      </c>
    </row>
    <row r="471" spans="1:7" x14ac:dyDescent="0.25">
      <c r="A471">
        <v>2675115</v>
      </c>
      <c r="B471" t="s">
        <v>1890</v>
      </c>
      <c r="C471" t="s">
        <v>1891</v>
      </c>
      <c r="E471" t="s">
        <v>868</v>
      </c>
      <c r="F471" t="s">
        <v>14</v>
      </c>
      <c r="G471" s="54" t="s">
        <v>2570</v>
      </c>
    </row>
    <row r="472" spans="1:7" x14ac:dyDescent="0.25">
      <c r="A472">
        <v>2668882</v>
      </c>
      <c r="B472" t="s">
        <v>1892</v>
      </c>
      <c r="C472" t="s">
        <v>212</v>
      </c>
      <c r="E472" t="s">
        <v>868</v>
      </c>
      <c r="F472" t="s">
        <v>14</v>
      </c>
      <c r="G472" s="54" t="s">
        <v>2570</v>
      </c>
    </row>
    <row r="473" spans="1:7" x14ac:dyDescent="0.25">
      <c r="A473">
        <v>2553815</v>
      </c>
      <c r="B473" t="s">
        <v>1097</v>
      </c>
      <c r="C473" t="s">
        <v>304</v>
      </c>
      <c r="E473" t="s">
        <v>868</v>
      </c>
      <c r="F473" t="s">
        <v>15</v>
      </c>
      <c r="G473" s="54" t="s">
        <v>2571</v>
      </c>
    </row>
    <row r="474" spans="1:7" x14ac:dyDescent="0.25">
      <c r="A474">
        <v>2007718</v>
      </c>
      <c r="B474" t="s">
        <v>1893</v>
      </c>
      <c r="C474" t="s">
        <v>68</v>
      </c>
      <c r="E474" t="s">
        <v>868</v>
      </c>
      <c r="F474" t="s">
        <v>15</v>
      </c>
      <c r="G474" s="54" t="s">
        <v>2571</v>
      </c>
    </row>
    <row r="475" spans="1:7" x14ac:dyDescent="0.25">
      <c r="A475">
        <v>1907103</v>
      </c>
      <c r="B475" t="s">
        <v>1894</v>
      </c>
      <c r="C475" t="s">
        <v>84</v>
      </c>
      <c r="E475" t="s">
        <v>868</v>
      </c>
      <c r="F475" t="s">
        <v>14</v>
      </c>
      <c r="G475" s="54" t="s">
        <v>2571</v>
      </c>
    </row>
    <row r="476" spans="1:7" x14ac:dyDescent="0.25">
      <c r="A476">
        <v>2293374</v>
      </c>
      <c r="B476" t="s">
        <v>370</v>
      </c>
      <c r="C476" t="s">
        <v>1098</v>
      </c>
      <c r="E476" t="s">
        <v>868</v>
      </c>
      <c r="F476" t="s">
        <v>15</v>
      </c>
      <c r="G476" s="54" t="s">
        <v>2571</v>
      </c>
    </row>
    <row r="477" spans="1:7" x14ac:dyDescent="0.25">
      <c r="A477">
        <v>2158062</v>
      </c>
      <c r="B477" t="s">
        <v>1895</v>
      </c>
      <c r="C477" t="s">
        <v>1896</v>
      </c>
      <c r="E477" t="s">
        <v>868</v>
      </c>
      <c r="F477" t="s">
        <v>15</v>
      </c>
      <c r="G477" s="54" t="s">
        <v>2571</v>
      </c>
    </row>
    <row r="478" spans="1:7" x14ac:dyDescent="0.25">
      <c r="A478">
        <v>2158064</v>
      </c>
      <c r="B478" t="s">
        <v>1897</v>
      </c>
      <c r="C478" t="s">
        <v>1484</v>
      </c>
      <c r="E478" t="s">
        <v>868</v>
      </c>
      <c r="F478" t="s">
        <v>14</v>
      </c>
      <c r="G478" s="54" t="s">
        <v>2571</v>
      </c>
    </row>
    <row r="479" spans="1:7" x14ac:dyDescent="0.25">
      <c r="A479">
        <v>2202491</v>
      </c>
      <c r="B479" t="s">
        <v>1099</v>
      </c>
      <c r="C479" t="s">
        <v>171</v>
      </c>
      <c r="E479" t="s">
        <v>868</v>
      </c>
      <c r="F479" t="s">
        <v>14</v>
      </c>
      <c r="G479" s="54" t="s">
        <v>2571</v>
      </c>
    </row>
    <row r="480" spans="1:7" x14ac:dyDescent="0.25">
      <c r="A480">
        <v>2208472</v>
      </c>
      <c r="B480" t="s">
        <v>1100</v>
      </c>
      <c r="C480" t="s">
        <v>593</v>
      </c>
      <c r="E480" t="s">
        <v>868</v>
      </c>
      <c r="F480" t="s">
        <v>14</v>
      </c>
      <c r="G480" s="54" t="s">
        <v>2571</v>
      </c>
    </row>
    <row r="481" spans="1:7" x14ac:dyDescent="0.25">
      <c r="A481">
        <v>2241558</v>
      </c>
      <c r="B481" t="s">
        <v>1898</v>
      </c>
      <c r="C481" t="s">
        <v>248</v>
      </c>
      <c r="E481" t="s">
        <v>868</v>
      </c>
      <c r="F481" t="s">
        <v>14</v>
      </c>
      <c r="G481" s="54" t="s">
        <v>2571</v>
      </c>
    </row>
    <row r="482" spans="1:7" x14ac:dyDescent="0.25">
      <c r="A482">
        <v>2360127</v>
      </c>
      <c r="B482" t="s">
        <v>1899</v>
      </c>
      <c r="C482" t="s">
        <v>242</v>
      </c>
      <c r="E482" t="s">
        <v>868</v>
      </c>
      <c r="F482" t="s">
        <v>15</v>
      </c>
      <c r="G482" s="54" t="s">
        <v>2572</v>
      </c>
    </row>
    <row r="483" spans="1:7" x14ac:dyDescent="0.25">
      <c r="A483">
        <v>2553203</v>
      </c>
      <c r="B483" t="s">
        <v>1102</v>
      </c>
      <c r="C483" t="s">
        <v>1103</v>
      </c>
      <c r="E483" t="s">
        <v>868</v>
      </c>
      <c r="F483" t="s">
        <v>15</v>
      </c>
      <c r="G483" s="54" t="s">
        <v>2573</v>
      </c>
    </row>
    <row r="484" spans="1:7" x14ac:dyDescent="0.25">
      <c r="A484">
        <v>2669096</v>
      </c>
      <c r="B484" t="s">
        <v>1900</v>
      </c>
      <c r="C484" t="s">
        <v>89</v>
      </c>
      <c r="E484" t="s">
        <v>868</v>
      </c>
      <c r="F484" t="s">
        <v>15</v>
      </c>
      <c r="G484" s="54" t="s">
        <v>2573</v>
      </c>
    </row>
    <row r="485" spans="1:7" x14ac:dyDescent="0.25">
      <c r="A485">
        <v>2664542</v>
      </c>
      <c r="B485" t="s">
        <v>1901</v>
      </c>
      <c r="C485" t="s">
        <v>119</v>
      </c>
      <c r="E485" t="s">
        <v>868</v>
      </c>
      <c r="F485" t="s">
        <v>15</v>
      </c>
      <c r="G485" s="54" t="s">
        <v>2573</v>
      </c>
    </row>
    <row r="486" spans="1:7" x14ac:dyDescent="0.25">
      <c r="A486">
        <v>2375590</v>
      </c>
      <c r="B486" t="s">
        <v>1902</v>
      </c>
      <c r="C486" t="s">
        <v>364</v>
      </c>
      <c r="E486" t="s">
        <v>868</v>
      </c>
      <c r="F486" t="s">
        <v>15</v>
      </c>
      <c r="G486" s="54" t="s">
        <v>2573</v>
      </c>
    </row>
    <row r="487" spans="1:7" x14ac:dyDescent="0.25">
      <c r="A487">
        <v>2199996</v>
      </c>
      <c r="B487" t="s">
        <v>1903</v>
      </c>
      <c r="C487" t="s">
        <v>1043</v>
      </c>
      <c r="E487" t="s">
        <v>868</v>
      </c>
      <c r="F487" t="s">
        <v>14</v>
      </c>
      <c r="G487" s="54" t="s">
        <v>2574</v>
      </c>
    </row>
    <row r="488" spans="1:7" x14ac:dyDescent="0.25">
      <c r="A488">
        <v>2706363</v>
      </c>
      <c r="B488" t="s">
        <v>1904</v>
      </c>
      <c r="C488" t="s">
        <v>1905</v>
      </c>
      <c r="E488" t="s">
        <v>868</v>
      </c>
      <c r="F488" t="s">
        <v>14</v>
      </c>
      <c r="G488" s="54" t="s">
        <v>2574</v>
      </c>
    </row>
    <row r="489" spans="1:7" x14ac:dyDescent="0.25">
      <c r="A489">
        <v>2368067</v>
      </c>
      <c r="B489" t="s">
        <v>1108</v>
      </c>
      <c r="C489" t="s">
        <v>1109</v>
      </c>
      <c r="E489" t="s">
        <v>868</v>
      </c>
      <c r="F489" t="s">
        <v>14</v>
      </c>
      <c r="G489" s="54" t="s">
        <v>2574</v>
      </c>
    </row>
    <row r="490" spans="1:7" x14ac:dyDescent="0.25">
      <c r="A490">
        <v>2286165</v>
      </c>
      <c r="B490" t="s">
        <v>1110</v>
      </c>
      <c r="C490" t="s">
        <v>1111</v>
      </c>
      <c r="E490" t="s">
        <v>868</v>
      </c>
      <c r="F490" t="s">
        <v>15</v>
      </c>
      <c r="G490" s="54" t="s">
        <v>2574</v>
      </c>
    </row>
    <row r="491" spans="1:7" x14ac:dyDescent="0.25">
      <c r="A491">
        <v>2250469</v>
      </c>
      <c r="B491" t="s">
        <v>1906</v>
      </c>
      <c r="C491" t="s">
        <v>1907</v>
      </c>
      <c r="E491" t="s">
        <v>868</v>
      </c>
      <c r="F491" t="s">
        <v>14</v>
      </c>
      <c r="G491" s="54" t="s">
        <v>2574</v>
      </c>
    </row>
    <row r="492" spans="1:7" x14ac:dyDescent="0.25">
      <c r="A492">
        <v>2195420</v>
      </c>
      <c r="B492" t="s">
        <v>1113</v>
      </c>
      <c r="C492" t="s">
        <v>37</v>
      </c>
      <c r="E492" t="s">
        <v>868</v>
      </c>
      <c r="F492" t="s">
        <v>14</v>
      </c>
      <c r="G492" s="54" t="s">
        <v>2574</v>
      </c>
    </row>
    <row r="493" spans="1:7" x14ac:dyDescent="0.25">
      <c r="A493">
        <v>2558196</v>
      </c>
      <c r="B493" t="s">
        <v>1908</v>
      </c>
      <c r="C493" t="s">
        <v>271</v>
      </c>
      <c r="E493" t="s">
        <v>868</v>
      </c>
      <c r="F493" t="s">
        <v>14</v>
      </c>
      <c r="G493" s="54" t="s">
        <v>2574</v>
      </c>
    </row>
    <row r="494" spans="1:7" x14ac:dyDescent="0.25">
      <c r="A494">
        <v>2539253</v>
      </c>
      <c r="B494" t="s">
        <v>1909</v>
      </c>
      <c r="C494" t="s">
        <v>1633</v>
      </c>
      <c r="E494" t="s">
        <v>868</v>
      </c>
      <c r="F494" t="s">
        <v>14</v>
      </c>
      <c r="G494" s="54" t="s">
        <v>2574</v>
      </c>
    </row>
    <row r="495" spans="1:7" x14ac:dyDescent="0.25">
      <c r="A495">
        <v>2473973</v>
      </c>
      <c r="B495" t="s">
        <v>1910</v>
      </c>
      <c r="C495" t="s">
        <v>1911</v>
      </c>
      <c r="E495" t="s">
        <v>868</v>
      </c>
      <c r="F495" t="s">
        <v>14</v>
      </c>
      <c r="G495" s="54" t="s">
        <v>2574</v>
      </c>
    </row>
    <row r="496" spans="1:7" x14ac:dyDescent="0.25">
      <c r="A496">
        <v>2454534</v>
      </c>
      <c r="B496" t="s">
        <v>1912</v>
      </c>
      <c r="C496" t="s">
        <v>1913</v>
      </c>
      <c r="E496" t="s">
        <v>868</v>
      </c>
      <c r="F496" t="s">
        <v>14</v>
      </c>
      <c r="G496" s="54" t="s">
        <v>2574</v>
      </c>
    </row>
    <row r="497" spans="1:7" x14ac:dyDescent="0.25">
      <c r="A497">
        <v>2315189</v>
      </c>
      <c r="B497" t="s">
        <v>1115</v>
      </c>
      <c r="C497" t="s">
        <v>1116</v>
      </c>
      <c r="E497" t="s">
        <v>868</v>
      </c>
      <c r="F497" t="s">
        <v>14</v>
      </c>
      <c r="G497" s="54" t="s">
        <v>2574</v>
      </c>
    </row>
    <row r="498" spans="1:7" x14ac:dyDescent="0.25">
      <c r="A498">
        <v>2345257</v>
      </c>
      <c r="B498" t="s">
        <v>1914</v>
      </c>
      <c r="C498" t="s">
        <v>326</v>
      </c>
      <c r="E498" t="s">
        <v>868</v>
      </c>
      <c r="F498" t="s">
        <v>15</v>
      </c>
      <c r="G498" s="54" t="s">
        <v>2574</v>
      </c>
    </row>
    <row r="499" spans="1:7" x14ac:dyDescent="0.25">
      <c r="A499">
        <v>2555407</v>
      </c>
      <c r="B499" t="s">
        <v>1656</v>
      </c>
      <c r="C499" t="s">
        <v>100</v>
      </c>
      <c r="E499" t="s">
        <v>868</v>
      </c>
      <c r="F499" t="s">
        <v>14</v>
      </c>
      <c r="G499" s="54" t="s">
        <v>2574</v>
      </c>
    </row>
    <row r="500" spans="1:7" x14ac:dyDescent="0.25">
      <c r="A500">
        <v>2633500</v>
      </c>
      <c r="B500" t="s">
        <v>1915</v>
      </c>
      <c r="C500" t="s">
        <v>1916</v>
      </c>
      <c r="E500" t="s">
        <v>868</v>
      </c>
      <c r="F500" t="s">
        <v>14</v>
      </c>
      <c r="G500" s="54" t="s">
        <v>2574</v>
      </c>
    </row>
    <row r="501" spans="1:7" x14ac:dyDescent="0.25">
      <c r="A501">
        <v>2633495</v>
      </c>
      <c r="B501" t="s">
        <v>1915</v>
      </c>
      <c r="C501" t="s">
        <v>165</v>
      </c>
      <c r="E501" t="s">
        <v>868</v>
      </c>
      <c r="F501" t="s">
        <v>15</v>
      </c>
      <c r="G501" s="54" t="s">
        <v>2574</v>
      </c>
    </row>
    <row r="502" spans="1:7" x14ac:dyDescent="0.25">
      <c r="A502">
        <v>2362656</v>
      </c>
      <c r="B502" t="s">
        <v>1917</v>
      </c>
      <c r="C502" t="s">
        <v>1889</v>
      </c>
      <c r="E502" t="s">
        <v>868</v>
      </c>
      <c r="F502" t="s">
        <v>14</v>
      </c>
      <c r="G502" s="54" t="s">
        <v>2574</v>
      </c>
    </row>
    <row r="503" spans="1:7" x14ac:dyDescent="0.25">
      <c r="A503">
        <v>2018481</v>
      </c>
      <c r="B503" t="s">
        <v>385</v>
      </c>
      <c r="C503" t="s">
        <v>159</v>
      </c>
      <c r="E503" t="s">
        <v>868</v>
      </c>
      <c r="F503" t="s">
        <v>14</v>
      </c>
      <c r="G503" s="54" t="s">
        <v>2574</v>
      </c>
    </row>
    <row r="504" spans="1:7" x14ac:dyDescent="0.25">
      <c r="A504">
        <v>2628320</v>
      </c>
      <c r="B504" t="s">
        <v>1918</v>
      </c>
      <c r="C504" t="s">
        <v>132</v>
      </c>
      <c r="E504" t="s">
        <v>868</v>
      </c>
      <c r="F504" t="s">
        <v>15</v>
      </c>
      <c r="G504" s="54" t="s">
        <v>2574</v>
      </c>
    </row>
    <row r="505" spans="1:7" x14ac:dyDescent="0.25">
      <c r="A505">
        <v>2211778</v>
      </c>
      <c r="B505" t="s">
        <v>1123</v>
      </c>
      <c r="C505" t="s">
        <v>1124</v>
      </c>
      <c r="E505" t="s">
        <v>868</v>
      </c>
      <c r="F505" t="s">
        <v>15</v>
      </c>
      <c r="G505" s="54" t="s">
        <v>2574</v>
      </c>
    </row>
    <row r="506" spans="1:7" x14ac:dyDescent="0.25">
      <c r="A506">
        <v>2633565</v>
      </c>
      <c r="B506" t="s">
        <v>1919</v>
      </c>
      <c r="C506" t="s">
        <v>317</v>
      </c>
      <c r="E506" t="s">
        <v>868</v>
      </c>
      <c r="F506" t="s">
        <v>15</v>
      </c>
      <c r="G506" s="54" t="s">
        <v>2574</v>
      </c>
    </row>
    <row r="507" spans="1:7" x14ac:dyDescent="0.25">
      <c r="A507">
        <v>2600384</v>
      </c>
      <c r="B507" t="s">
        <v>1543</v>
      </c>
      <c r="C507" t="s">
        <v>1920</v>
      </c>
      <c r="E507" t="s">
        <v>868</v>
      </c>
      <c r="F507" t="s">
        <v>14</v>
      </c>
      <c r="G507" s="54" t="s">
        <v>2574</v>
      </c>
    </row>
    <row r="508" spans="1:7" x14ac:dyDescent="0.25">
      <c r="A508">
        <v>2477536</v>
      </c>
      <c r="B508" t="s">
        <v>1921</v>
      </c>
      <c r="C508" t="s">
        <v>593</v>
      </c>
      <c r="E508" t="s">
        <v>868</v>
      </c>
      <c r="F508" t="s">
        <v>14</v>
      </c>
      <c r="G508" s="54" t="s">
        <v>2574</v>
      </c>
    </row>
    <row r="509" spans="1:7" x14ac:dyDescent="0.25">
      <c r="A509">
        <v>2710028</v>
      </c>
      <c r="B509" t="s">
        <v>1922</v>
      </c>
      <c r="C509" t="s">
        <v>384</v>
      </c>
      <c r="E509" t="s">
        <v>868</v>
      </c>
      <c r="F509" t="s">
        <v>14</v>
      </c>
      <c r="G509" s="54" t="s">
        <v>2574</v>
      </c>
    </row>
    <row r="510" spans="1:7" x14ac:dyDescent="0.25">
      <c r="A510">
        <v>2647593</v>
      </c>
      <c r="B510" t="s">
        <v>1923</v>
      </c>
      <c r="C510" t="s">
        <v>171</v>
      </c>
      <c r="E510" t="s">
        <v>868</v>
      </c>
      <c r="F510" t="s">
        <v>14</v>
      </c>
      <c r="G510" s="54" t="s">
        <v>2574</v>
      </c>
    </row>
    <row r="511" spans="1:7" x14ac:dyDescent="0.25">
      <c r="A511">
        <v>1978992</v>
      </c>
      <c r="B511" t="s">
        <v>1126</v>
      </c>
      <c r="C511" t="s">
        <v>1127</v>
      </c>
      <c r="E511" t="s">
        <v>868</v>
      </c>
      <c r="F511" t="s">
        <v>15</v>
      </c>
      <c r="G511" s="54" t="s">
        <v>2574</v>
      </c>
    </row>
    <row r="512" spans="1:7" x14ac:dyDescent="0.25">
      <c r="A512">
        <v>2667939</v>
      </c>
      <c r="B512" t="s">
        <v>1924</v>
      </c>
      <c r="C512" t="s">
        <v>65</v>
      </c>
      <c r="E512" t="s">
        <v>868</v>
      </c>
      <c r="F512" t="s">
        <v>14</v>
      </c>
      <c r="G512" s="54" t="s">
        <v>2574</v>
      </c>
    </row>
    <row r="513" spans="1:7" x14ac:dyDescent="0.25">
      <c r="A513">
        <v>2291150</v>
      </c>
      <c r="B513" t="s">
        <v>1128</v>
      </c>
      <c r="C513" t="s">
        <v>314</v>
      </c>
      <c r="E513" t="s">
        <v>868</v>
      </c>
      <c r="F513" t="s">
        <v>15</v>
      </c>
      <c r="G513" s="54" t="s">
        <v>2574</v>
      </c>
    </row>
    <row r="514" spans="1:7" x14ac:dyDescent="0.25">
      <c r="A514">
        <v>2678532</v>
      </c>
      <c r="B514" t="s">
        <v>1925</v>
      </c>
      <c r="C514" t="s">
        <v>1926</v>
      </c>
      <c r="E514" t="s">
        <v>868</v>
      </c>
      <c r="F514" t="s">
        <v>15</v>
      </c>
      <c r="G514" s="54" t="s">
        <v>2574</v>
      </c>
    </row>
    <row r="515" spans="1:7" x14ac:dyDescent="0.25">
      <c r="A515">
        <v>2018505</v>
      </c>
      <c r="B515" t="s">
        <v>473</v>
      </c>
      <c r="C515" t="s">
        <v>99</v>
      </c>
      <c r="E515" t="s">
        <v>868</v>
      </c>
      <c r="F515" t="s">
        <v>14</v>
      </c>
      <c r="G515" s="54" t="s">
        <v>2574</v>
      </c>
    </row>
    <row r="516" spans="1:7" x14ac:dyDescent="0.25">
      <c r="A516">
        <v>1920886</v>
      </c>
      <c r="B516" t="s">
        <v>1927</v>
      </c>
      <c r="C516" t="s">
        <v>90</v>
      </c>
      <c r="E516" t="s">
        <v>868</v>
      </c>
      <c r="F516" t="s">
        <v>14</v>
      </c>
      <c r="G516" s="54" t="s">
        <v>2574</v>
      </c>
    </row>
    <row r="517" spans="1:7" x14ac:dyDescent="0.25">
      <c r="A517">
        <v>2683753</v>
      </c>
      <c r="B517" t="s">
        <v>61</v>
      </c>
      <c r="C517" t="s">
        <v>144</v>
      </c>
      <c r="E517" t="s">
        <v>868</v>
      </c>
      <c r="F517" t="s">
        <v>14</v>
      </c>
      <c r="G517" s="54" t="s">
        <v>2574</v>
      </c>
    </row>
    <row r="518" spans="1:7" x14ac:dyDescent="0.25">
      <c r="A518">
        <v>2538223</v>
      </c>
      <c r="B518" t="s">
        <v>531</v>
      </c>
      <c r="C518" t="s">
        <v>128</v>
      </c>
      <c r="E518" t="s">
        <v>868</v>
      </c>
      <c r="F518" t="s">
        <v>14</v>
      </c>
      <c r="G518" s="54" t="s">
        <v>2574</v>
      </c>
    </row>
    <row r="519" spans="1:7" x14ac:dyDescent="0.25">
      <c r="A519">
        <v>2477295</v>
      </c>
      <c r="B519" t="s">
        <v>487</v>
      </c>
      <c r="C519" t="s">
        <v>105</v>
      </c>
      <c r="E519" t="s">
        <v>868</v>
      </c>
      <c r="F519" t="s">
        <v>14</v>
      </c>
      <c r="G519" s="54" t="s">
        <v>2574</v>
      </c>
    </row>
    <row r="520" spans="1:7" x14ac:dyDescent="0.25">
      <c r="A520">
        <v>2647875</v>
      </c>
      <c r="B520" t="s">
        <v>1928</v>
      </c>
      <c r="C520" t="s">
        <v>38</v>
      </c>
      <c r="E520" t="s">
        <v>868</v>
      </c>
      <c r="F520" t="s">
        <v>14</v>
      </c>
      <c r="G520" s="54" t="s">
        <v>2574</v>
      </c>
    </row>
    <row r="521" spans="1:7" x14ac:dyDescent="0.25">
      <c r="A521">
        <v>2129676</v>
      </c>
      <c r="B521" t="s">
        <v>1129</v>
      </c>
      <c r="C521" t="s">
        <v>237</v>
      </c>
      <c r="E521" t="s">
        <v>868</v>
      </c>
      <c r="F521" t="s">
        <v>14</v>
      </c>
      <c r="G521" s="54" t="s">
        <v>2574</v>
      </c>
    </row>
    <row r="522" spans="1:7" x14ac:dyDescent="0.25">
      <c r="A522">
        <v>2195490</v>
      </c>
      <c r="B522" t="s">
        <v>1929</v>
      </c>
      <c r="C522" t="s">
        <v>1930</v>
      </c>
      <c r="E522" t="s">
        <v>868</v>
      </c>
      <c r="F522" t="s">
        <v>14</v>
      </c>
      <c r="G522" s="54" t="s">
        <v>2574</v>
      </c>
    </row>
    <row r="523" spans="1:7" x14ac:dyDescent="0.25">
      <c r="A523">
        <v>2273245</v>
      </c>
      <c r="B523" t="s">
        <v>520</v>
      </c>
      <c r="C523" t="s">
        <v>392</v>
      </c>
      <c r="E523" t="s">
        <v>868</v>
      </c>
      <c r="F523" t="s">
        <v>14</v>
      </c>
      <c r="G523" s="54" t="s">
        <v>2574</v>
      </c>
    </row>
    <row r="524" spans="1:7" x14ac:dyDescent="0.25">
      <c r="A524">
        <v>2647568</v>
      </c>
      <c r="B524" t="s">
        <v>1931</v>
      </c>
      <c r="C524" t="s">
        <v>1195</v>
      </c>
      <c r="E524" t="s">
        <v>868</v>
      </c>
      <c r="F524" t="s">
        <v>14</v>
      </c>
      <c r="G524" s="54" t="s">
        <v>2574</v>
      </c>
    </row>
    <row r="525" spans="1:7" x14ac:dyDescent="0.25">
      <c r="A525">
        <v>2568632</v>
      </c>
      <c r="B525" t="s">
        <v>1130</v>
      </c>
      <c r="C525" t="s">
        <v>337</v>
      </c>
      <c r="E525" t="s">
        <v>868</v>
      </c>
      <c r="F525" t="s">
        <v>14</v>
      </c>
      <c r="G525" s="54" t="s">
        <v>2574</v>
      </c>
    </row>
    <row r="526" spans="1:7" x14ac:dyDescent="0.25">
      <c r="A526">
        <v>2274901</v>
      </c>
      <c r="B526" t="s">
        <v>1932</v>
      </c>
      <c r="C526" t="s">
        <v>185</v>
      </c>
      <c r="E526" t="s">
        <v>868</v>
      </c>
      <c r="F526" t="s">
        <v>14</v>
      </c>
      <c r="G526" s="54" t="s">
        <v>2575</v>
      </c>
    </row>
    <row r="527" spans="1:7" x14ac:dyDescent="0.25">
      <c r="A527">
        <v>2572845</v>
      </c>
      <c r="B527" t="s">
        <v>1933</v>
      </c>
      <c r="C527" t="s">
        <v>73</v>
      </c>
      <c r="E527" t="s">
        <v>868</v>
      </c>
      <c r="F527" t="s">
        <v>15</v>
      </c>
      <c r="G527" s="54" t="s">
        <v>2575</v>
      </c>
    </row>
    <row r="528" spans="1:7" x14ac:dyDescent="0.25">
      <c r="A528">
        <v>2466285</v>
      </c>
      <c r="B528" t="s">
        <v>1934</v>
      </c>
      <c r="C528" t="s">
        <v>1935</v>
      </c>
      <c r="E528" t="s">
        <v>868</v>
      </c>
      <c r="F528" t="s">
        <v>14</v>
      </c>
      <c r="G528" s="54" t="s">
        <v>2575</v>
      </c>
    </row>
    <row r="529" spans="1:7" x14ac:dyDescent="0.25">
      <c r="A529">
        <v>2665020</v>
      </c>
      <c r="B529" t="s">
        <v>1936</v>
      </c>
      <c r="C529" t="s">
        <v>84</v>
      </c>
      <c r="E529" t="s">
        <v>868</v>
      </c>
      <c r="F529" t="s">
        <v>14</v>
      </c>
      <c r="G529" s="54" t="s">
        <v>2575</v>
      </c>
    </row>
    <row r="530" spans="1:7" x14ac:dyDescent="0.25">
      <c r="A530">
        <v>2370484</v>
      </c>
      <c r="B530" t="s">
        <v>1937</v>
      </c>
      <c r="C530" t="s">
        <v>1938</v>
      </c>
      <c r="E530" t="s">
        <v>868</v>
      </c>
      <c r="F530" t="s">
        <v>14</v>
      </c>
      <c r="G530" s="54" t="s">
        <v>2575</v>
      </c>
    </row>
    <row r="531" spans="1:7" x14ac:dyDescent="0.25">
      <c r="A531">
        <v>2332506</v>
      </c>
      <c r="B531" t="s">
        <v>1939</v>
      </c>
      <c r="C531" t="s">
        <v>178</v>
      </c>
      <c r="E531" t="s">
        <v>868</v>
      </c>
      <c r="F531" t="s">
        <v>15</v>
      </c>
      <c r="G531" s="54" t="s">
        <v>2575</v>
      </c>
    </row>
    <row r="532" spans="1:7" x14ac:dyDescent="0.25">
      <c r="A532">
        <v>2599536</v>
      </c>
      <c r="B532" t="s">
        <v>353</v>
      </c>
      <c r="C532" t="s">
        <v>1940</v>
      </c>
      <c r="E532" t="s">
        <v>868</v>
      </c>
      <c r="F532" t="s">
        <v>14</v>
      </c>
      <c r="G532" s="54" t="s">
        <v>2575</v>
      </c>
    </row>
    <row r="533" spans="1:7" x14ac:dyDescent="0.25">
      <c r="A533">
        <v>2064385</v>
      </c>
      <c r="B533" t="s">
        <v>375</v>
      </c>
      <c r="C533" t="s">
        <v>1137</v>
      </c>
      <c r="E533" t="s">
        <v>868</v>
      </c>
      <c r="F533" t="s">
        <v>15</v>
      </c>
      <c r="G533" s="54" t="s">
        <v>2575</v>
      </c>
    </row>
    <row r="534" spans="1:7" x14ac:dyDescent="0.25">
      <c r="A534">
        <v>2230673</v>
      </c>
      <c r="B534" t="s">
        <v>410</v>
      </c>
      <c r="C534" t="s">
        <v>1133</v>
      </c>
      <c r="E534" t="s">
        <v>868</v>
      </c>
      <c r="F534" t="s">
        <v>15</v>
      </c>
      <c r="G534" s="54" t="s">
        <v>2575</v>
      </c>
    </row>
    <row r="535" spans="1:7" x14ac:dyDescent="0.25">
      <c r="A535">
        <v>2639990</v>
      </c>
      <c r="B535" t="s">
        <v>1941</v>
      </c>
      <c r="C535" t="s">
        <v>1942</v>
      </c>
      <c r="E535" t="s">
        <v>868</v>
      </c>
      <c r="F535" t="s">
        <v>15</v>
      </c>
      <c r="G535" s="54" t="s">
        <v>2575</v>
      </c>
    </row>
    <row r="536" spans="1:7" x14ac:dyDescent="0.25">
      <c r="A536">
        <v>2534669</v>
      </c>
      <c r="B536" t="s">
        <v>1943</v>
      </c>
      <c r="C536" t="s">
        <v>546</v>
      </c>
      <c r="E536" t="s">
        <v>868</v>
      </c>
      <c r="F536" t="s">
        <v>14</v>
      </c>
      <c r="G536" s="54" t="s">
        <v>2575</v>
      </c>
    </row>
    <row r="537" spans="1:7" x14ac:dyDescent="0.25">
      <c r="A537">
        <v>2493499</v>
      </c>
      <c r="B537" t="s">
        <v>1944</v>
      </c>
      <c r="C537" t="s">
        <v>1945</v>
      </c>
      <c r="E537" t="s">
        <v>868</v>
      </c>
      <c r="F537" t="s">
        <v>14</v>
      </c>
      <c r="G537" s="54" t="s">
        <v>2575</v>
      </c>
    </row>
    <row r="538" spans="1:7" x14ac:dyDescent="0.25">
      <c r="A538">
        <v>2465875</v>
      </c>
      <c r="B538" t="s">
        <v>1946</v>
      </c>
      <c r="C538" t="s">
        <v>90</v>
      </c>
      <c r="E538" t="s">
        <v>868</v>
      </c>
      <c r="F538" t="s">
        <v>14</v>
      </c>
      <c r="G538" s="54" t="s">
        <v>2575</v>
      </c>
    </row>
    <row r="539" spans="1:7" x14ac:dyDescent="0.25">
      <c r="A539">
        <v>2185129</v>
      </c>
      <c r="B539" t="s">
        <v>568</v>
      </c>
      <c r="C539" t="s">
        <v>246</v>
      </c>
      <c r="E539" t="s">
        <v>868</v>
      </c>
      <c r="F539" t="s">
        <v>15</v>
      </c>
      <c r="G539" s="54" t="s">
        <v>2575</v>
      </c>
    </row>
    <row r="540" spans="1:7" x14ac:dyDescent="0.25">
      <c r="A540">
        <v>2566560</v>
      </c>
      <c r="B540" t="s">
        <v>161</v>
      </c>
      <c r="C540" t="s">
        <v>60</v>
      </c>
      <c r="E540" t="s">
        <v>868</v>
      </c>
      <c r="F540" t="s">
        <v>15</v>
      </c>
      <c r="G540" s="54" t="s">
        <v>2575</v>
      </c>
    </row>
    <row r="541" spans="1:7" x14ac:dyDescent="0.25">
      <c r="A541">
        <v>2284737</v>
      </c>
      <c r="B541" t="s">
        <v>496</v>
      </c>
      <c r="C541" t="s">
        <v>300</v>
      </c>
      <c r="E541" t="s">
        <v>868</v>
      </c>
      <c r="F541" t="s">
        <v>14</v>
      </c>
      <c r="G541" s="54" t="s">
        <v>2575</v>
      </c>
    </row>
    <row r="542" spans="1:7" x14ac:dyDescent="0.25">
      <c r="A542">
        <v>2155555</v>
      </c>
      <c r="B542" t="s">
        <v>1947</v>
      </c>
      <c r="C542" t="s">
        <v>1948</v>
      </c>
      <c r="E542" t="s">
        <v>868</v>
      </c>
      <c r="F542" t="s">
        <v>15</v>
      </c>
      <c r="G542" s="54" t="s">
        <v>2575</v>
      </c>
    </row>
    <row r="543" spans="1:7" x14ac:dyDescent="0.25">
      <c r="A543">
        <v>2635416</v>
      </c>
      <c r="B543" t="s">
        <v>524</v>
      </c>
      <c r="C543" t="s">
        <v>253</v>
      </c>
      <c r="E543" t="s">
        <v>868</v>
      </c>
      <c r="F543" t="s">
        <v>15</v>
      </c>
      <c r="G543" s="54" t="s">
        <v>2575</v>
      </c>
    </row>
    <row r="544" spans="1:7" x14ac:dyDescent="0.25">
      <c r="A544">
        <v>2357417</v>
      </c>
      <c r="B544" t="s">
        <v>524</v>
      </c>
      <c r="C544" t="s">
        <v>160</v>
      </c>
      <c r="E544" t="s">
        <v>868</v>
      </c>
      <c r="F544" t="s">
        <v>14</v>
      </c>
      <c r="G544" s="54" t="s">
        <v>2575</v>
      </c>
    </row>
    <row r="545" spans="1:7" x14ac:dyDescent="0.25">
      <c r="A545">
        <v>2552391</v>
      </c>
      <c r="B545" t="s">
        <v>46</v>
      </c>
      <c r="C545" t="s">
        <v>822</v>
      </c>
      <c r="E545" t="s">
        <v>868</v>
      </c>
      <c r="F545" t="s">
        <v>15</v>
      </c>
      <c r="G545" s="54" t="s">
        <v>2576</v>
      </c>
    </row>
    <row r="546" spans="1:7" x14ac:dyDescent="0.25">
      <c r="A546">
        <v>2460908</v>
      </c>
      <c r="B546" t="s">
        <v>1949</v>
      </c>
      <c r="C546" t="s">
        <v>201</v>
      </c>
      <c r="E546" t="s">
        <v>868</v>
      </c>
      <c r="F546" t="s">
        <v>15</v>
      </c>
      <c r="G546" s="54" t="s">
        <v>2576</v>
      </c>
    </row>
    <row r="547" spans="1:7" x14ac:dyDescent="0.25">
      <c r="A547">
        <v>2385024</v>
      </c>
      <c r="B547" t="s">
        <v>1950</v>
      </c>
      <c r="C547" t="s">
        <v>1024</v>
      </c>
      <c r="E547" t="s">
        <v>868</v>
      </c>
      <c r="F547" t="s">
        <v>14</v>
      </c>
      <c r="G547" s="54" t="s">
        <v>2576</v>
      </c>
    </row>
    <row r="548" spans="1:7" x14ac:dyDescent="0.25">
      <c r="A548">
        <v>2332662</v>
      </c>
      <c r="B548" t="s">
        <v>780</v>
      </c>
      <c r="C548" t="s">
        <v>859</v>
      </c>
      <c r="E548" t="s">
        <v>868</v>
      </c>
      <c r="F548" t="s">
        <v>14</v>
      </c>
      <c r="G548" s="54" t="s">
        <v>2576</v>
      </c>
    </row>
    <row r="549" spans="1:7" x14ac:dyDescent="0.25">
      <c r="A549">
        <v>2322808</v>
      </c>
      <c r="B549" t="s">
        <v>255</v>
      </c>
      <c r="C549" t="s">
        <v>1951</v>
      </c>
      <c r="E549" t="s">
        <v>868</v>
      </c>
      <c r="F549" t="s">
        <v>14</v>
      </c>
      <c r="G549" s="54" t="s">
        <v>2576</v>
      </c>
    </row>
    <row r="550" spans="1:7" x14ac:dyDescent="0.25">
      <c r="A550">
        <v>2014451</v>
      </c>
      <c r="B550" t="s">
        <v>255</v>
      </c>
      <c r="C550" t="s">
        <v>62</v>
      </c>
      <c r="E550" t="s">
        <v>868</v>
      </c>
      <c r="F550" t="s">
        <v>14</v>
      </c>
      <c r="G550" s="54" t="s">
        <v>2576</v>
      </c>
    </row>
    <row r="551" spans="1:7" x14ac:dyDescent="0.25">
      <c r="A551">
        <v>2107614</v>
      </c>
      <c r="B551" t="s">
        <v>1134</v>
      </c>
      <c r="C551" t="s">
        <v>154</v>
      </c>
      <c r="E551" t="s">
        <v>868</v>
      </c>
      <c r="F551" t="s">
        <v>14</v>
      </c>
      <c r="G551" s="54" t="s">
        <v>2576</v>
      </c>
    </row>
    <row r="552" spans="1:7" x14ac:dyDescent="0.25">
      <c r="A552">
        <v>2487043</v>
      </c>
      <c r="B552" t="s">
        <v>781</v>
      </c>
      <c r="C552" t="s">
        <v>76</v>
      </c>
      <c r="E552" t="s">
        <v>868</v>
      </c>
      <c r="F552" t="s">
        <v>14</v>
      </c>
      <c r="G552" s="54" t="s">
        <v>2576</v>
      </c>
    </row>
    <row r="553" spans="1:7" x14ac:dyDescent="0.25">
      <c r="A553">
        <v>2712815</v>
      </c>
      <c r="B553" t="s">
        <v>1952</v>
      </c>
      <c r="C553" t="s">
        <v>789</v>
      </c>
      <c r="E553" t="s">
        <v>868</v>
      </c>
      <c r="F553" t="s">
        <v>15</v>
      </c>
      <c r="G553" s="54" t="s">
        <v>2576</v>
      </c>
    </row>
    <row r="554" spans="1:7" x14ac:dyDescent="0.25">
      <c r="A554">
        <v>2377434</v>
      </c>
      <c r="B554" t="s">
        <v>1953</v>
      </c>
      <c r="C554" t="s">
        <v>171</v>
      </c>
      <c r="E554" t="s">
        <v>868</v>
      </c>
      <c r="F554" t="s">
        <v>14</v>
      </c>
      <c r="G554" s="54" t="s">
        <v>2576</v>
      </c>
    </row>
    <row r="555" spans="1:7" x14ac:dyDescent="0.25">
      <c r="A555">
        <v>2578890</v>
      </c>
      <c r="B555" t="s">
        <v>1954</v>
      </c>
      <c r="C555" t="s">
        <v>399</v>
      </c>
      <c r="E555" t="s">
        <v>868</v>
      </c>
      <c r="F555" t="s">
        <v>14</v>
      </c>
      <c r="G555" s="54" t="s">
        <v>2576</v>
      </c>
    </row>
    <row r="556" spans="1:7" x14ac:dyDescent="0.25">
      <c r="A556">
        <v>2230592</v>
      </c>
      <c r="B556" t="s">
        <v>1955</v>
      </c>
      <c r="C556" t="s">
        <v>1956</v>
      </c>
      <c r="E556" t="s">
        <v>868</v>
      </c>
      <c r="F556" t="s">
        <v>15</v>
      </c>
      <c r="G556" s="54" t="s">
        <v>2576</v>
      </c>
    </row>
    <row r="557" spans="1:7" x14ac:dyDescent="0.25">
      <c r="A557">
        <v>2728428</v>
      </c>
      <c r="B557" t="s">
        <v>1957</v>
      </c>
      <c r="C557" t="s">
        <v>106</v>
      </c>
      <c r="E557" t="s">
        <v>868</v>
      </c>
      <c r="F557" t="s">
        <v>14</v>
      </c>
      <c r="G557" s="54" t="s">
        <v>2576</v>
      </c>
    </row>
    <row r="558" spans="1:7" x14ac:dyDescent="0.25">
      <c r="A558">
        <v>2228534</v>
      </c>
      <c r="B558" t="s">
        <v>1958</v>
      </c>
      <c r="C558" t="s">
        <v>271</v>
      </c>
      <c r="E558" t="s">
        <v>868</v>
      </c>
      <c r="F558" t="s">
        <v>14</v>
      </c>
      <c r="G558" s="54" t="s">
        <v>2576</v>
      </c>
    </row>
    <row r="559" spans="1:7" x14ac:dyDescent="0.25">
      <c r="A559">
        <v>2702584</v>
      </c>
      <c r="B559" t="s">
        <v>1959</v>
      </c>
      <c r="C559" t="s">
        <v>77</v>
      </c>
      <c r="E559" t="s">
        <v>868</v>
      </c>
      <c r="F559" t="s">
        <v>14</v>
      </c>
      <c r="G559" s="54" t="s">
        <v>2576</v>
      </c>
    </row>
    <row r="560" spans="1:7" x14ac:dyDescent="0.25">
      <c r="A560">
        <v>2462071</v>
      </c>
      <c r="B560" t="s">
        <v>1139</v>
      </c>
      <c r="C560" t="s">
        <v>38</v>
      </c>
      <c r="E560" t="s">
        <v>868</v>
      </c>
      <c r="F560" t="s">
        <v>14</v>
      </c>
      <c r="G560" s="54" t="s">
        <v>2576</v>
      </c>
    </row>
    <row r="561" spans="1:7" x14ac:dyDescent="0.25">
      <c r="A561">
        <v>2322834</v>
      </c>
      <c r="B561" t="s">
        <v>496</v>
      </c>
      <c r="C561" t="s">
        <v>1621</v>
      </c>
      <c r="E561" t="s">
        <v>868</v>
      </c>
      <c r="F561" t="s">
        <v>15</v>
      </c>
      <c r="G561" s="54" t="s">
        <v>2576</v>
      </c>
    </row>
    <row r="562" spans="1:7" x14ac:dyDescent="0.25">
      <c r="A562">
        <v>2379057</v>
      </c>
      <c r="B562" t="s">
        <v>1960</v>
      </c>
      <c r="C562" t="s">
        <v>308</v>
      </c>
      <c r="E562" t="s">
        <v>868</v>
      </c>
      <c r="F562" t="s">
        <v>14</v>
      </c>
      <c r="G562" s="54" t="s">
        <v>2576</v>
      </c>
    </row>
    <row r="563" spans="1:7" x14ac:dyDescent="0.25">
      <c r="A563">
        <v>2460976</v>
      </c>
      <c r="B563" t="s">
        <v>1140</v>
      </c>
      <c r="C563" t="s">
        <v>100</v>
      </c>
      <c r="E563" t="s">
        <v>868</v>
      </c>
      <c r="F563" t="s">
        <v>14</v>
      </c>
      <c r="G563" s="54" t="s">
        <v>2576</v>
      </c>
    </row>
    <row r="564" spans="1:7" x14ac:dyDescent="0.25">
      <c r="A564">
        <v>2640671</v>
      </c>
      <c r="B564" t="s">
        <v>506</v>
      </c>
      <c r="C564" t="s">
        <v>119</v>
      </c>
      <c r="E564" t="s">
        <v>868</v>
      </c>
      <c r="F564" t="s">
        <v>15</v>
      </c>
      <c r="G564" s="54" t="s">
        <v>2576</v>
      </c>
    </row>
    <row r="565" spans="1:7" x14ac:dyDescent="0.25">
      <c r="A565">
        <v>2110680</v>
      </c>
      <c r="B565" t="s">
        <v>506</v>
      </c>
      <c r="C565" t="s">
        <v>140</v>
      </c>
      <c r="E565" t="s">
        <v>868</v>
      </c>
      <c r="F565" t="s">
        <v>15</v>
      </c>
      <c r="G565" s="54" t="s">
        <v>2576</v>
      </c>
    </row>
    <row r="566" spans="1:7" x14ac:dyDescent="0.25">
      <c r="A566">
        <v>2377491</v>
      </c>
      <c r="B566" t="s">
        <v>1961</v>
      </c>
      <c r="C566" t="s">
        <v>263</v>
      </c>
      <c r="E566" t="s">
        <v>868</v>
      </c>
      <c r="F566" t="s">
        <v>15</v>
      </c>
      <c r="G566" s="54" t="s">
        <v>2576</v>
      </c>
    </row>
    <row r="567" spans="1:7" x14ac:dyDescent="0.25">
      <c r="A567">
        <v>2658618</v>
      </c>
      <c r="B567" t="s">
        <v>1962</v>
      </c>
      <c r="C567" t="s">
        <v>285</v>
      </c>
      <c r="E567" t="s">
        <v>868</v>
      </c>
      <c r="F567" t="s">
        <v>15</v>
      </c>
      <c r="G567" s="54" t="s">
        <v>2577</v>
      </c>
    </row>
    <row r="568" spans="1:7" x14ac:dyDescent="0.25">
      <c r="A568">
        <v>2500505</v>
      </c>
      <c r="B568" t="s">
        <v>1963</v>
      </c>
      <c r="C568" t="s">
        <v>136</v>
      </c>
      <c r="E568" t="s">
        <v>868</v>
      </c>
      <c r="F568" t="s">
        <v>14</v>
      </c>
      <c r="G568" s="54" t="s">
        <v>2577</v>
      </c>
    </row>
    <row r="569" spans="1:7" x14ac:dyDescent="0.25">
      <c r="A569">
        <v>2320858</v>
      </c>
      <c r="B569" t="s">
        <v>1148</v>
      </c>
      <c r="C569" t="s">
        <v>109</v>
      </c>
      <c r="E569" t="s">
        <v>868</v>
      </c>
      <c r="F569" t="s">
        <v>14</v>
      </c>
      <c r="G569" s="54" t="s">
        <v>2577</v>
      </c>
    </row>
    <row r="570" spans="1:7" x14ac:dyDescent="0.25">
      <c r="A570">
        <v>2715183</v>
      </c>
      <c r="B570" t="s">
        <v>1964</v>
      </c>
      <c r="C570" t="s">
        <v>1965</v>
      </c>
      <c r="E570" t="s">
        <v>868</v>
      </c>
      <c r="F570" t="s">
        <v>15</v>
      </c>
      <c r="G570" s="54" t="s">
        <v>2577</v>
      </c>
    </row>
    <row r="571" spans="1:7" x14ac:dyDescent="0.25">
      <c r="A571">
        <v>2427033</v>
      </c>
      <c r="B571" t="s">
        <v>1966</v>
      </c>
      <c r="C571" t="s">
        <v>61</v>
      </c>
      <c r="E571" t="s">
        <v>868</v>
      </c>
      <c r="F571" t="s">
        <v>14</v>
      </c>
      <c r="G571" s="54" t="s">
        <v>2577</v>
      </c>
    </row>
    <row r="572" spans="1:7" x14ac:dyDescent="0.25">
      <c r="A572">
        <v>2415306</v>
      </c>
      <c r="B572" t="s">
        <v>1967</v>
      </c>
      <c r="C572" t="s">
        <v>115</v>
      </c>
      <c r="E572" t="s">
        <v>868</v>
      </c>
      <c r="F572" t="s">
        <v>14</v>
      </c>
      <c r="G572" s="54" t="s">
        <v>2577</v>
      </c>
    </row>
    <row r="573" spans="1:7" x14ac:dyDescent="0.25">
      <c r="A573">
        <v>2128941</v>
      </c>
      <c r="B573" t="s">
        <v>1968</v>
      </c>
      <c r="C573" t="s">
        <v>890</v>
      </c>
      <c r="E573" t="s">
        <v>868</v>
      </c>
      <c r="F573" t="s">
        <v>14</v>
      </c>
      <c r="G573" s="54" t="s">
        <v>2577</v>
      </c>
    </row>
    <row r="574" spans="1:7" x14ac:dyDescent="0.25">
      <c r="A574">
        <v>2146483</v>
      </c>
      <c r="B574" t="s">
        <v>1150</v>
      </c>
      <c r="C574" t="s">
        <v>185</v>
      </c>
      <c r="E574" t="s">
        <v>868</v>
      </c>
      <c r="F574" t="s">
        <v>14</v>
      </c>
      <c r="G574" s="54" t="s">
        <v>2577</v>
      </c>
    </row>
    <row r="575" spans="1:7" x14ac:dyDescent="0.25">
      <c r="A575">
        <v>2498169</v>
      </c>
      <c r="B575" t="s">
        <v>562</v>
      </c>
      <c r="C575" t="s">
        <v>318</v>
      </c>
      <c r="E575" t="s">
        <v>868</v>
      </c>
      <c r="F575" t="s">
        <v>14</v>
      </c>
      <c r="G575" s="54" t="s">
        <v>2577</v>
      </c>
    </row>
    <row r="576" spans="1:7" x14ac:dyDescent="0.25">
      <c r="A576">
        <v>2243863</v>
      </c>
      <c r="B576" t="s">
        <v>1151</v>
      </c>
      <c r="C576" t="s">
        <v>65</v>
      </c>
      <c r="E576" t="s">
        <v>868</v>
      </c>
      <c r="F576" t="s">
        <v>14</v>
      </c>
      <c r="G576" s="54" t="s">
        <v>2577</v>
      </c>
    </row>
    <row r="577" spans="1:7" x14ac:dyDescent="0.25">
      <c r="A577">
        <v>2646514</v>
      </c>
      <c r="B577" t="s">
        <v>1969</v>
      </c>
      <c r="C577" t="s">
        <v>389</v>
      </c>
      <c r="E577" t="s">
        <v>868</v>
      </c>
      <c r="F577" t="s">
        <v>14</v>
      </c>
      <c r="G577" s="54" t="s">
        <v>2577</v>
      </c>
    </row>
    <row r="578" spans="1:7" x14ac:dyDescent="0.25">
      <c r="A578">
        <v>2646513</v>
      </c>
      <c r="B578" t="s">
        <v>1969</v>
      </c>
      <c r="C578" t="s">
        <v>100</v>
      </c>
      <c r="E578" t="s">
        <v>868</v>
      </c>
      <c r="F578" t="s">
        <v>14</v>
      </c>
      <c r="G578" s="54" t="s">
        <v>2577</v>
      </c>
    </row>
    <row r="579" spans="1:7" x14ac:dyDescent="0.25">
      <c r="A579">
        <v>2476959</v>
      </c>
      <c r="B579" t="s">
        <v>1970</v>
      </c>
      <c r="C579" t="s">
        <v>98</v>
      </c>
      <c r="E579" t="s">
        <v>868</v>
      </c>
      <c r="F579" t="s">
        <v>15</v>
      </c>
      <c r="G579" s="54" t="s">
        <v>2577</v>
      </c>
    </row>
    <row r="580" spans="1:7" x14ac:dyDescent="0.25">
      <c r="A580">
        <v>2715285</v>
      </c>
      <c r="B580" t="s">
        <v>1971</v>
      </c>
      <c r="C580" t="s">
        <v>285</v>
      </c>
      <c r="E580" t="s">
        <v>868</v>
      </c>
      <c r="F580" t="s">
        <v>15</v>
      </c>
      <c r="G580" s="54" t="s">
        <v>2577</v>
      </c>
    </row>
    <row r="581" spans="1:7" x14ac:dyDescent="0.25">
      <c r="A581">
        <v>2514229</v>
      </c>
      <c r="B581" t="s">
        <v>1972</v>
      </c>
      <c r="C581" t="s">
        <v>53</v>
      </c>
      <c r="E581" t="s">
        <v>868</v>
      </c>
      <c r="F581" t="s">
        <v>14</v>
      </c>
      <c r="G581" s="54" t="s">
        <v>2577</v>
      </c>
    </row>
    <row r="582" spans="1:7" x14ac:dyDescent="0.25">
      <c r="A582">
        <v>2599527</v>
      </c>
      <c r="B582" t="s">
        <v>1973</v>
      </c>
      <c r="C582" t="s">
        <v>311</v>
      </c>
      <c r="E582" t="s">
        <v>868</v>
      </c>
      <c r="F582" t="s">
        <v>15</v>
      </c>
      <c r="G582" s="54" t="s">
        <v>2577</v>
      </c>
    </row>
    <row r="583" spans="1:7" x14ac:dyDescent="0.25">
      <c r="A583">
        <v>2315535</v>
      </c>
      <c r="B583" t="s">
        <v>1157</v>
      </c>
      <c r="C583" t="s">
        <v>1974</v>
      </c>
      <c r="E583" t="s">
        <v>868</v>
      </c>
      <c r="F583" t="s">
        <v>14</v>
      </c>
      <c r="G583" s="54" t="s">
        <v>2577</v>
      </c>
    </row>
    <row r="584" spans="1:7" x14ac:dyDescent="0.25">
      <c r="A584">
        <v>2509269</v>
      </c>
      <c r="B584" t="s">
        <v>1159</v>
      </c>
      <c r="C584" t="s">
        <v>116</v>
      </c>
      <c r="E584" t="s">
        <v>868</v>
      </c>
      <c r="F584" t="s">
        <v>14</v>
      </c>
      <c r="G584" s="54" t="s">
        <v>2577</v>
      </c>
    </row>
    <row r="585" spans="1:7" x14ac:dyDescent="0.25">
      <c r="A585">
        <v>2596230</v>
      </c>
      <c r="B585" t="s">
        <v>1975</v>
      </c>
      <c r="C585" t="s">
        <v>1976</v>
      </c>
      <c r="E585" t="s">
        <v>868</v>
      </c>
      <c r="F585" t="s">
        <v>15</v>
      </c>
      <c r="G585" s="54" t="s">
        <v>2577</v>
      </c>
    </row>
    <row r="586" spans="1:7" x14ac:dyDescent="0.25">
      <c r="A586">
        <v>2379661</v>
      </c>
      <c r="B586" t="s">
        <v>1977</v>
      </c>
      <c r="C586" t="s">
        <v>547</v>
      </c>
      <c r="E586" t="s">
        <v>868</v>
      </c>
      <c r="F586" t="s">
        <v>14</v>
      </c>
      <c r="G586" s="54" t="s">
        <v>2577</v>
      </c>
    </row>
    <row r="587" spans="1:7" x14ac:dyDescent="0.25">
      <c r="A587">
        <v>2555634</v>
      </c>
      <c r="B587" t="s">
        <v>1160</v>
      </c>
      <c r="C587" t="s">
        <v>560</v>
      </c>
      <c r="E587" t="s">
        <v>868</v>
      </c>
      <c r="F587" t="s">
        <v>14</v>
      </c>
      <c r="G587" s="54" t="s">
        <v>2577</v>
      </c>
    </row>
    <row r="588" spans="1:7" x14ac:dyDescent="0.25">
      <c r="A588">
        <v>2248355</v>
      </c>
      <c r="B588" t="s">
        <v>1978</v>
      </c>
      <c r="C588" t="s">
        <v>80</v>
      </c>
      <c r="E588" t="s">
        <v>868</v>
      </c>
      <c r="F588" t="s">
        <v>14</v>
      </c>
      <c r="G588" s="54" t="s">
        <v>2577</v>
      </c>
    </row>
    <row r="589" spans="1:7" x14ac:dyDescent="0.25">
      <c r="A589">
        <v>2595785</v>
      </c>
      <c r="B589" t="s">
        <v>1161</v>
      </c>
      <c r="C589" t="s">
        <v>159</v>
      </c>
      <c r="E589" t="s">
        <v>868</v>
      </c>
      <c r="F589" t="s">
        <v>14</v>
      </c>
      <c r="G589" s="54" t="s">
        <v>2577</v>
      </c>
    </row>
    <row r="590" spans="1:7" x14ac:dyDescent="0.25">
      <c r="A590">
        <v>2509267</v>
      </c>
      <c r="B590" t="s">
        <v>1162</v>
      </c>
      <c r="C590" t="s">
        <v>90</v>
      </c>
      <c r="E590" t="s">
        <v>868</v>
      </c>
      <c r="F590" t="s">
        <v>14</v>
      </c>
      <c r="G590" s="54" t="s">
        <v>2577</v>
      </c>
    </row>
    <row r="591" spans="1:7" x14ac:dyDescent="0.25">
      <c r="A591">
        <v>2143399</v>
      </c>
      <c r="B591" t="s">
        <v>1979</v>
      </c>
      <c r="C591" t="s">
        <v>182</v>
      </c>
      <c r="E591" t="s">
        <v>868</v>
      </c>
      <c r="F591" t="s">
        <v>14</v>
      </c>
      <c r="G591" s="54" t="s">
        <v>2577</v>
      </c>
    </row>
    <row r="592" spans="1:7" x14ac:dyDescent="0.25">
      <c r="A592">
        <v>2512922</v>
      </c>
      <c r="B592" t="s">
        <v>1163</v>
      </c>
      <c r="C592" t="s">
        <v>217</v>
      </c>
      <c r="E592" t="s">
        <v>868</v>
      </c>
      <c r="F592" t="s">
        <v>15</v>
      </c>
      <c r="G592" s="54" t="s">
        <v>2577</v>
      </c>
    </row>
    <row r="593" spans="1:7" x14ac:dyDescent="0.25">
      <c r="A593">
        <v>2334928</v>
      </c>
      <c r="B593" t="s">
        <v>1980</v>
      </c>
      <c r="C593" t="s">
        <v>1981</v>
      </c>
      <c r="E593" t="s">
        <v>868</v>
      </c>
      <c r="F593" t="s">
        <v>15</v>
      </c>
      <c r="G593" s="54" t="s">
        <v>2577</v>
      </c>
    </row>
    <row r="594" spans="1:7" x14ac:dyDescent="0.25">
      <c r="A594">
        <v>2361180</v>
      </c>
      <c r="B594" t="s">
        <v>1164</v>
      </c>
      <c r="C594" t="s">
        <v>1165</v>
      </c>
      <c r="E594" t="s">
        <v>868</v>
      </c>
      <c r="F594" t="s">
        <v>14</v>
      </c>
      <c r="G594" s="54" t="s">
        <v>2577</v>
      </c>
    </row>
    <row r="595" spans="1:7" x14ac:dyDescent="0.25">
      <c r="A595">
        <v>2540840</v>
      </c>
      <c r="B595" t="s">
        <v>1982</v>
      </c>
      <c r="C595" t="s">
        <v>390</v>
      </c>
      <c r="E595" t="s">
        <v>868</v>
      </c>
      <c r="F595" t="s">
        <v>15</v>
      </c>
      <c r="G595" s="54" t="s">
        <v>2578</v>
      </c>
    </row>
    <row r="596" spans="1:7" x14ac:dyDescent="0.25">
      <c r="A596">
        <v>2641560</v>
      </c>
      <c r="B596" t="s">
        <v>1983</v>
      </c>
      <c r="C596" t="s">
        <v>171</v>
      </c>
      <c r="E596" t="s">
        <v>868</v>
      </c>
      <c r="F596" t="s">
        <v>14</v>
      </c>
      <c r="G596" s="54" t="s">
        <v>2578</v>
      </c>
    </row>
    <row r="597" spans="1:7" x14ac:dyDescent="0.25">
      <c r="A597">
        <v>2654102</v>
      </c>
      <c r="B597" t="s">
        <v>1984</v>
      </c>
      <c r="C597" t="s">
        <v>418</v>
      </c>
      <c r="E597" t="s">
        <v>868</v>
      </c>
      <c r="F597" t="s">
        <v>15</v>
      </c>
      <c r="G597" s="54" t="s">
        <v>2578</v>
      </c>
    </row>
    <row r="598" spans="1:7" x14ac:dyDescent="0.25">
      <c r="A598">
        <v>2299636</v>
      </c>
      <c r="B598" t="s">
        <v>1985</v>
      </c>
      <c r="C598" t="s">
        <v>140</v>
      </c>
      <c r="E598" t="s">
        <v>868</v>
      </c>
      <c r="F598" t="s">
        <v>15</v>
      </c>
      <c r="G598" s="54" t="s">
        <v>2578</v>
      </c>
    </row>
    <row r="599" spans="1:7" x14ac:dyDescent="0.25">
      <c r="A599">
        <v>2448994</v>
      </c>
      <c r="B599" t="s">
        <v>323</v>
      </c>
      <c r="C599" t="s">
        <v>159</v>
      </c>
      <c r="E599" t="s">
        <v>868</v>
      </c>
      <c r="F599" t="s">
        <v>14</v>
      </c>
      <c r="G599" s="54" t="s">
        <v>2578</v>
      </c>
    </row>
    <row r="600" spans="1:7" x14ac:dyDescent="0.25">
      <c r="A600">
        <v>2603729</v>
      </c>
      <c r="B600" t="s">
        <v>347</v>
      </c>
      <c r="C600" t="s">
        <v>570</v>
      </c>
      <c r="E600" t="s">
        <v>868</v>
      </c>
      <c r="F600" t="s">
        <v>15</v>
      </c>
      <c r="G600" s="54" t="s">
        <v>2578</v>
      </c>
    </row>
    <row r="601" spans="1:7" x14ac:dyDescent="0.25">
      <c r="A601">
        <v>2629301</v>
      </c>
      <c r="B601" t="s">
        <v>1986</v>
      </c>
      <c r="C601" t="s">
        <v>43</v>
      </c>
      <c r="E601" t="s">
        <v>868</v>
      </c>
      <c r="F601" t="s">
        <v>15</v>
      </c>
      <c r="G601" s="54" t="s">
        <v>2578</v>
      </c>
    </row>
    <row r="602" spans="1:7" x14ac:dyDescent="0.25">
      <c r="A602">
        <v>2647972</v>
      </c>
      <c r="B602" t="s">
        <v>1987</v>
      </c>
      <c r="C602" t="s">
        <v>1988</v>
      </c>
      <c r="E602" t="s">
        <v>868</v>
      </c>
      <c r="F602" t="s">
        <v>15</v>
      </c>
      <c r="G602" s="54" t="s">
        <v>2578</v>
      </c>
    </row>
    <row r="603" spans="1:7" x14ac:dyDescent="0.25">
      <c r="A603">
        <v>2713268</v>
      </c>
      <c r="B603" t="s">
        <v>240</v>
      </c>
      <c r="C603" t="s">
        <v>105</v>
      </c>
      <c r="E603" t="s">
        <v>868</v>
      </c>
      <c r="F603" t="s">
        <v>14</v>
      </c>
      <c r="G603" s="54" t="s">
        <v>2578</v>
      </c>
    </row>
    <row r="604" spans="1:7" x14ac:dyDescent="0.25">
      <c r="A604">
        <v>2375798</v>
      </c>
      <c r="B604" t="s">
        <v>1989</v>
      </c>
      <c r="C604" t="s">
        <v>189</v>
      </c>
      <c r="E604" t="s">
        <v>868</v>
      </c>
      <c r="F604" t="s">
        <v>15</v>
      </c>
      <c r="G604" s="54" t="s">
        <v>2578</v>
      </c>
    </row>
    <row r="605" spans="1:7" x14ac:dyDescent="0.25">
      <c r="A605">
        <v>2288499</v>
      </c>
      <c r="B605" t="s">
        <v>1990</v>
      </c>
      <c r="C605" t="s">
        <v>50</v>
      </c>
      <c r="E605" t="s">
        <v>868</v>
      </c>
      <c r="F605" t="s">
        <v>15</v>
      </c>
      <c r="G605" s="54" t="s">
        <v>2578</v>
      </c>
    </row>
    <row r="606" spans="1:7" x14ac:dyDescent="0.25">
      <c r="A606">
        <v>2694490</v>
      </c>
      <c r="B606" t="s">
        <v>1991</v>
      </c>
      <c r="C606" t="s">
        <v>1992</v>
      </c>
      <c r="E606" t="s">
        <v>868</v>
      </c>
      <c r="F606" t="s">
        <v>14</v>
      </c>
      <c r="G606" s="54" t="s">
        <v>2578</v>
      </c>
    </row>
    <row r="607" spans="1:7" x14ac:dyDescent="0.25">
      <c r="A607">
        <v>2699951</v>
      </c>
      <c r="B607" t="s">
        <v>1993</v>
      </c>
      <c r="C607" t="s">
        <v>1054</v>
      </c>
      <c r="E607" t="s">
        <v>868</v>
      </c>
      <c r="F607" t="s">
        <v>15</v>
      </c>
      <c r="G607" s="54" t="s">
        <v>2578</v>
      </c>
    </row>
    <row r="608" spans="1:7" x14ac:dyDescent="0.25">
      <c r="A608">
        <v>2509956</v>
      </c>
      <c r="B608" t="s">
        <v>1994</v>
      </c>
      <c r="C608" t="s">
        <v>38</v>
      </c>
      <c r="E608" t="s">
        <v>868</v>
      </c>
      <c r="F608" t="s">
        <v>14</v>
      </c>
      <c r="G608" s="54" t="s">
        <v>2579</v>
      </c>
    </row>
    <row r="609" spans="1:7" x14ac:dyDescent="0.25">
      <c r="A609">
        <v>2598866</v>
      </c>
      <c r="B609" t="s">
        <v>1995</v>
      </c>
      <c r="C609" t="s">
        <v>221</v>
      </c>
      <c r="E609" t="s">
        <v>868</v>
      </c>
      <c r="F609" t="s">
        <v>15</v>
      </c>
      <c r="G609" s="54" t="s">
        <v>2579</v>
      </c>
    </row>
    <row r="610" spans="1:7" x14ac:dyDescent="0.25">
      <c r="A610">
        <v>2420951</v>
      </c>
      <c r="B610" t="s">
        <v>236</v>
      </c>
      <c r="C610" t="s">
        <v>171</v>
      </c>
      <c r="E610" t="s">
        <v>868</v>
      </c>
      <c r="F610" t="s">
        <v>14</v>
      </c>
      <c r="G610" s="54" t="s">
        <v>2579</v>
      </c>
    </row>
    <row r="611" spans="1:7" x14ac:dyDescent="0.25">
      <c r="A611">
        <v>2510046</v>
      </c>
      <c r="B611" t="s">
        <v>444</v>
      </c>
      <c r="C611" t="s">
        <v>265</v>
      </c>
      <c r="E611" t="s">
        <v>868</v>
      </c>
      <c r="F611" t="s">
        <v>15</v>
      </c>
      <c r="G611" s="54" t="s">
        <v>2579</v>
      </c>
    </row>
    <row r="612" spans="1:7" x14ac:dyDescent="0.25">
      <c r="A612">
        <v>2390132</v>
      </c>
      <c r="B612" t="s">
        <v>1996</v>
      </c>
      <c r="C612" t="s">
        <v>317</v>
      </c>
      <c r="E612" t="s">
        <v>868</v>
      </c>
      <c r="F612" t="s">
        <v>15</v>
      </c>
      <c r="G612" s="54" t="s">
        <v>2580</v>
      </c>
    </row>
    <row r="613" spans="1:7" x14ac:dyDescent="0.25">
      <c r="A613">
        <v>2645449</v>
      </c>
      <c r="B613" t="s">
        <v>1997</v>
      </c>
      <c r="C613" t="s">
        <v>991</v>
      </c>
      <c r="E613" t="s">
        <v>868</v>
      </c>
      <c r="F613" t="s">
        <v>15</v>
      </c>
      <c r="G613" s="54" t="s">
        <v>2580</v>
      </c>
    </row>
    <row r="614" spans="1:7" x14ac:dyDescent="0.25">
      <c r="A614">
        <v>2158346</v>
      </c>
      <c r="B614" t="s">
        <v>1170</v>
      </c>
      <c r="C614" t="s">
        <v>281</v>
      </c>
      <c r="E614" t="s">
        <v>868</v>
      </c>
      <c r="F614" t="s">
        <v>15</v>
      </c>
      <c r="G614" s="54" t="s">
        <v>2580</v>
      </c>
    </row>
    <row r="615" spans="1:7" x14ac:dyDescent="0.25">
      <c r="A615">
        <v>2468651</v>
      </c>
      <c r="B615" t="s">
        <v>1486</v>
      </c>
      <c r="C615" t="s">
        <v>1998</v>
      </c>
      <c r="E615" t="s">
        <v>868</v>
      </c>
      <c r="F615" t="s">
        <v>15</v>
      </c>
      <c r="G615" s="54" t="s">
        <v>2580</v>
      </c>
    </row>
    <row r="616" spans="1:7" x14ac:dyDescent="0.25">
      <c r="A616">
        <v>2582154</v>
      </c>
      <c r="B616" t="s">
        <v>1999</v>
      </c>
      <c r="C616" t="s">
        <v>812</v>
      </c>
      <c r="E616" t="s">
        <v>868</v>
      </c>
      <c r="F616" t="s">
        <v>15</v>
      </c>
      <c r="G616" s="54" t="s">
        <v>2580</v>
      </c>
    </row>
    <row r="617" spans="1:7" x14ac:dyDescent="0.25">
      <c r="A617">
        <v>2417369</v>
      </c>
      <c r="B617" t="s">
        <v>258</v>
      </c>
      <c r="C617" t="s">
        <v>532</v>
      </c>
      <c r="E617" t="s">
        <v>868</v>
      </c>
      <c r="F617" t="s">
        <v>15</v>
      </c>
      <c r="G617" s="54" t="s">
        <v>2580</v>
      </c>
    </row>
    <row r="618" spans="1:7" x14ac:dyDescent="0.25">
      <c r="A618">
        <v>2650022</v>
      </c>
      <c r="B618" t="s">
        <v>268</v>
      </c>
      <c r="C618" t="s">
        <v>72</v>
      </c>
      <c r="E618" t="s">
        <v>868</v>
      </c>
      <c r="F618" t="s">
        <v>15</v>
      </c>
      <c r="G618" s="54" t="s">
        <v>2580</v>
      </c>
    </row>
    <row r="619" spans="1:7" x14ac:dyDescent="0.25">
      <c r="A619">
        <v>2650007</v>
      </c>
      <c r="B619" t="s">
        <v>2000</v>
      </c>
      <c r="C619" t="s">
        <v>116</v>
      </c>
      <c r="E619" t="s">
        <v>868</v>
      </c>
      <c r="F619" t="s">
        <v>14</v>
      </c>
      <c r="G619" s="54" t="s">
        <v>2580</v>
      </c>
    </row>
    <row r="620" spans="1:7" x14ac:dyDescent="0.25">
      <c r="A620">
        <v>2676690</v>
      </c>
      <c r="B620" t="s">
        <v>2001</v>
      </c>
      <c r="C620" t="s">
        <v>38</v>
      </c>
      <c r="E620" t="s">
        <v>868</v>
      </c>
      <c r="F620" t="s">
        <v>14</v>
      </c>
      <c r="G620" s="54" t="s">
        <v>2580</v>
      </c>
    </row>
    <row r="621" spans="1:7" x14ac:dyDescent="0.25">
      <c r="A621">
        <v>2650013</v>
      </c>
      <c r="B621" t="s">
        <v>2002</v>
      </c>
      <c r="C621" t="s">
        <v>1520</v>
      </c>
      <c r="E621" t="s">
        <v>868</v>
      </c>
      <c r="F621" t="s">
        <v>15</v>
      </c>
      <c r="G621" s="54" t="s">
        <v>2580</v>
      </c>
    </row>
    <row r="622" spans="1:7" x14ac:dyDescent="0.25">
      <c r="A622">
        <v>2371200</v>
      </c>
      <c r="B622" t="s">
        <v>2003</v>
      </c>
      <c r="C622" t="s">
        <v>951</v>
      </c>
      <c r="E622" t="s">
        <v>868</v>
      </c>
      <c r="F622" t="s">
        <v>15</v>
      </c>
      <c r="G622" s="54" t="s">
        <v>2580</v>
      </c>
    </row>
    <row r="623" spans="1:7" x14ac:dyDescent="0.25">
      <c r="A623">
        <v>2133019</v>
      </c>
      <c r="B623" t="s">
        <v>767</v>
      </c>
      <c r="C623" t="s">
        <v>146</v>
      </c>
      <c r="E623" t="s">
        <v>868</v>
      </c>
      <c r="F623" t="s">
        <v>14</v>
      </c>
      <c r="G623" s="54" t="s">
        <v>2580</v>
      </c>
    </row>
    <row r="624" spans="1:7" x14ac:dyDescent="0.25">
      <c r="A624">
        <v>2676755</v>
      </c>
      <c r="B624" t="s">
        <v>335</v>
      </c>
      <c r="C624" t="s">
        <v>65</v>
      </c>
      <c r="E624" t="s">
        <v>868</v>
      </c>
      <c r="F624" t="s">
        <v>14</v>
      </c>
      <c r="G624" s="54" t="s">
        <v>2580</v>
      </c>
    </row>
    <row r="625" spans="1:7" x14ac:dyDescent="0.25">
      <c r="A625">
        <v>2146078</v>
      </c>
      <c r="B625" t="s">
        <v>353</v>
      </c>
      <c r="C625" t="s">
        <v>161</v>
      </c>
      <c r="E625" t="s">
        <v>868</v>
      </c>
      <c r="F625" t="s">
        <v>14</v>
      </c>
      <c r="G625" s="54" t="s">
        <v>2580</v>
      </c>
    </row>
    <row r="626" spans="1:7" x14ac:dyDescent="0.25">
      <c r="A626">
        <v>2109788</v>
      </c>
      <c r="B626" t="s">
        <v>579</v>
      </c>
      <c r="C626" t="s">
        <v>1178</v>
      </c>
      <c r="E626" t="s">
        <v>868</v>
      </c>
      <c r="F626" t="s">
        <v>15</v>
      </c>
      <c r="G626" s="54" t="s">
        <v>2580</v>
      </c>
    </row>
    <row r="627" spans="1:7" x14ac:dyDescent="0.25">
      <c r="A627">
        <v>2397867</v>
      </c>
      <c r="B627" t="s">
        <v>371</v>
      </c>
      <c r="C627" t="s">
        <v>2004</v>
      </c>
      <c r="E627" t="s">
        <v>868</v>
      </c>
      <c r="F627" t="s">
        <v>15</v>
      </c>
      <c r="G627" s="54" t="s">
        <v>2580</v>
      </c>
    </row>
    <row r="628" spans="1:7" x14ac:dyDescent="0.25">
      <c r="A628">
        <v>2371172</v>
      </c>
      <c r="B628" t="s">
        <v>428</v>
      </c>
      <c r="C628" t="s">
        <v>203</v>
      </c>
      <c r="E628" t="s">
        <v>868</v>
      </c>
      <c r="F628" t="s">
        <v>14</v>
      </c>
      <c r="G628" s="54" t="s">
        <v>2580</v>
      </c>
    </row>
    <row r="629" spans="1:7" x14ac:dyDescent="0.25">
      <c r="A629">
        <v>2708610</v>
      </c>
      <c r="B629" t="s">
        <v>2005</v>
      </c>
      <c r="C629" t="s">
        <v>2006</v>
      </c>
      <c r="E629" t="s">
        <v>868</v>
      </c>
      <c r="F629" t="s">
        <v>14</v>
      </c>
      <c r="G629" s="54" t="s">
        <v>2580</v>
      </c>
    </row>
    <row r="630" spans="1:7" x14ac:dyDescent="0.25">
      <c r="A630">
        <v>2645439</v>
      </c>
      <c r="B630" t="s">
        <v>448</v>
      </c>
      <c r="C630" t="s">
        <v>2007</v>
      </c>
      <c r="E630" t="s">
        <v>868</v>
      </c>
      <c r="F630" t="s">
        <v>14</v>
      </c>
      <c r="G630" s="54" t="s">
        <v>2580</v>
      </c>
    </row>
    <row r="631" spans="1:7" x14ac:dyDescent="0.25">
      <c r="A631">
        <v>2397716</v>
      </c>
      <c r="B631" t="s">
        <v>2008</v>
      </c>
      <c r="C631" t="s">
        <v>1988</v>
      </c>
      <c r="E631" t="s">
        <v>868</v>
      </c>
      <c r="F631" t="s">
        <v>15</v>
      </c>
      <c r="G631" s="54" t="s">
        <v>2580</v>
      </c>
    </row>
    <row r="632" spans="1:7" x14ac:dyDescent="0.25">
      <c r="A632">
        <v>2565654</v>
      </c>
      <c r="B632" t="s">
        <v>1182</v>
      </c>
      <c r="C632" t="s">
        <v>600</v>
      </c>
      <c r="E632" t="s">
        <v>868</v>
      </c>
      <c r="F632" t="s">
        <v>14</v>
      </c>
      <c r="G632" s="54" t="s">
        <v>2580</v>
      </c>
    </row>
    <row r="633" spans="1:7" x14ac:dyDescent="0.25">
      <c r="A633">
        <v>2371217</v>
      </c>
      <c r="B633" t="s">
        <v>1183</v>
      </c>
      <c r="C633" t="s">
        <v>852</v>
      </c>
      <c r="E633" t="s">
        <v>868</v>
      </c>
      <c r="F633" t="s">
        <v>15</v>
      </c>
      <c r="G633" s="54" t="s">
        <v>2580</v>
      </c>
    </row>
    <row r="634" spans="1:7" x14ac:dyDescent="0.25">
      <c r="A634">
        <v>2586920</v>
      </c>
      <c r="B634" t="s">
        <v>1184</v>
      </c>
      <c r="C634" t="s">
        <v>290</v>
      </c>
      <c r="E634" t="s">
        <v>868</v>
      </c>
      <c r="F634" t="s">
        <v>15</v>
      </c>
      <c r="G634" s="54" t="s">
        <v>2580</v>
      </c>
    </row>
    <row r="635" spans="1:7" x14ac:dyDescent="0.25">
      <c r="A635">
        <v>2347142</v>
      </c>
      <c r="B635" t="s">
        <v>762</v>
      </c>
      <c r="C635" t="s">
        <v>1185</v>
      </c>
      <c r="E635" t="s">
        <v>868</v>
      </c>
      <c r="F635" t="s">
        <v>14</v>
      </c>
      <c r="G635" s="54" t="s">
        <v>2580</v>
      </c>
    </row>
    <row r="636" spans="1:7" x14ac:dyDescent="0.25">
      <c r="A636">
        <v>2402748</v>
      </c>
      <c r="B636" t="s">
        <v>2009</v>
      </c>
      <c r="C636" t="s">
        <v>1451</v>
      </c>
      <c r="E636" t="s">
        <v>868</v>
      </c>
      <c r="F636" t="s">
        <v>15</v>
      </c>
      <c r="G636" s="54" t="s">
        <v>2580</v>
      </c>
    </row>
    <row r="637" spans="1:7" x14ac:dyDescent="0.25">
      <c r="A637">
        <v>2468643</v>
      </c>
      <c r="B637" t="s">
        <v>2010</v>
      </c>
      <c r="C637" t="s">
        <v>1406</v>
      </c>
      <c r="E637" t="s">
        <v>868</v>
      </c>
      <c r="F637" t="s">
        <v>15</v>
      </c>
      <c r="G637" s="54" t="s">
        <v>2580</v>
      </c>
    </row>
    <row r="638" spans="1:7" x14ac:dyDescent="0.25">
      <c r="A638">
        <v>2479989</v>
      </c>
      <c r="B638" t="s">
        <v>2011</v>
      </c>
      <c r="C638" t="s">
        <v>284</v>
      </c>
      <c r="E638" t="s">
        <v>868</v>
      </c>
      <c r="F638" t="s">
        <v>15</v>
      </c>
      <c r="G638" s="54" t="s">
        <v>2580</v>
      </c>
    </row>
    <row r="639" spans="1:7" x14ac:dyDescent="0.25">
      <c r="A639">
        <v>2320427</v>
      </c>
      <c r="B639" t="s">
        <v>510</v>
      </c>
      <c r="C639" t="s">
        <v>822</v>
      </c>
      <c r="E639" t="s">
        <v>868</v>
      </c>
      <c r="F639" t="s">
        <v>15</v>
      </c>
      <c r="G639" s="54" t="s">
        <v>2580</v>
      </c>
    </row>
    <row r="640" spans="1:7" x14ac:dyDescent="0.25">
      <c r="A640">
        <v>2560241</v>
      </c>
      <c r="B640" t="s">
        <v>587</v>
      </c>
      <c r="C640" t="s">
        <v>146</v>
      </c>
      <c r="E640" t="s">
        <v>868</v>
      </c>
      <c r="F640" t="s">
        <v>14</v>
      </c>
      <c r="G640" s="54" t="s">
        <v>2580</v>
      </c>
    </row>
    <row r="641" spans="1:7" x14ac:dyDescent="0.25">
      <c r="A641">
        <v>2645433</v>
      </c>
      <c r="B641" t="s">
        <v>587</v>
      </c>
      <c r="C641" t="s">
        <v>108</v>
      </c>
      <c r="E641" t="s">
        <v>868</v>
      </c>
      <c r="F641" t="s">
        <v>14</v>
      </c>
      <c r="G641" s="54" t="s">
        <v>2580</v>
      </c>
    </row>
    <row r="642" spans="1:7" x14ac:dyDescent="0.25">
      <c r="A642">
        <v>2455230</v>
      </c>
      <c r="B642" t="s">
        <v>1188</v>
      </c>
      <c r="C642" t="s">
        <v>575</v>
      </c>
      <c r="E642" t="s">
        <v>868</v>
      </c>
      <c r="F642" t="s">
        <v>14</v>
      </c>
      <c r="G642" s="54" t="s">
        <v>2580</v>
      </c>
    </row>
    <row r="643" spans="1:7" x14ac:dyDescent="0.25">
      <c r="A643">
        <v>2250317</v>
      </c>
      <c r="B643" t="s">
        <v>438</v>
      </c>
      <c r="C643" t="s">
        <v>105</v>
      </c>
      <c r="E643" t="s">
        <v>868</v>
      </c>
      <c r="F643" t="s">
        <v>14</v>
      </c>
      <c r="G643" s="54" t="s">
        <v>2581</v>
      </c>
    </row>
    <row r="644" spans="1:7" x14ac:dyDescent="0.25">
      <c r="A644">
        <v>2702207</v>
      </c>
      <c r="B644" t="s">
        <v>164</v>
      </c>
      <c r="C644" t="s">
        <v>2012</v>
      </c>
      <c r="E644" t="s">
        <v>868</v>
      </c>
      <c r="F644" t="s">
        <v>15</v>
      </c>
      <c r="G644" s="54" t="s">
        <v>2582</v>
      </c>
    </row>
    <row r="645" spans="1:7" x14ac:dyDescent="0.25">
      <c r="A645">
        <v>2550127</v>
      </c>
      <c r="B645" t="s">
        <v>2013</v>
      </c>
      <c r="C645" t="s">
        <v>230</v>
      </c>
      <c r="E645" t="s">
        <v>868</v>
      </c>
      <c r="F645" t="s">
        <v>15</v>
      </c>
      <c r="G645" s="54" t="s">
        <v>2582</v>
      </c>
    </row>
    <row r="646" spans="1:7" x14ac:dyDescent="0.25">
      <c r="A646">
        <v>2674908</v>
      </c>
      <c r="B646" t="s">
        <v>2014</v>
      </c>
      <c r="C646" t="s">
        <v>2015</v>
      </c>
      <c r="E646" t="s">
        <v>868</v>
      </c>
      <c r="F646" t="s">
        <v>15</v>
      </c>
      <c r="G646" s="54" t="s">
        <v>2582</v>
      </c>
    </row>
    <row r="647" spans="1:7" x14ac:dyDescent="0.25">
      <c r="A647">
        <v>2674917</v>
      </c>
      <c r="B647" t="s">
        <v>2014</v>
      </c>
      <c r="C647" t="s">
        <v>183</v>
      </c>
      <c r="E647" t="s">
        <v>868</v>
      </c>
      <c r="F647" t="s">
        <v>14</v>
      </c>
      <c r="G647" s="54" t="s">
        <v>2582</v>
      </c>
    </row>
    <row r="648" spans="1:7" x14ac:dyDescent="0.25">
      <c r="A648">
        <v>2510329</v>
      </c>
      <c r="B648" t="s">
        <v>1189</v>
      </c>
      <c r="C648" t="s">
        <v>521</v>
      </c>
      <c r="E648" t="s">
        <v>868</v>
      </c>
      <c r="F648" t="s">
        <v>15</v>
      </c>
      <c r="G648" s="54" t="s">
        <v>2582</v>
      </c>
    </row>
    <row r="649" spans="1:7" x14ac:dyDescent="0.25">
      <c r="A649">
        <v>2466271</v>
      </c>
      <c r="B649" t="s">
        <v>341</v>
      </c>
      <c r="C649" t="s">
        <v>172</v>
      </c>
      <c r="E649" t="s">
        <v>868</v>
      </c>
      <c r="F649" t="s">
        <v>15</v>
      </c>
      <c r="G649" s="54" t="s">
        <v>2582</v>
      </c>
    </row>
    <row r="650" spans="1:7" x14ac:dyDescent="0.25">
      <c r="A650">
        <v>2300309</v>
      </c>
      <c r="B650" t="s">
        <v>2016</v>
      </c>
      <c r="C650" t="s">
        <v>1572</v>
      </c>
      <c r="E650" t="s">
        <v>868</v>
      </c>
      <c r="F650" t="s">
        <v>14</v>
      </c>
      <c r="G650" s="54" t="s">
        <v>2582</v>
      </c>
    </row>
    <row r="651" spans="1:7" x14ac:dyDescent="0.25">
      <c r="A651">
        <v>2672956</v>
      </c>
      <c r="B651" t="s">
        <v>2017</v>
      </c>
      <c r="C651" t="s">
        <v>572</v>
      </c>
      <c r="E651" t="s">
        <v>868</v>
      </c>
      <c r="F651" t="s">
        <v>14</v>
      </c>
      <c r="G651" s="54" t="s">
        <v>2583</v>
      </c>
    </row>
    <row r="652" spans="1:7" x14ac:dyDescent="0.25">
      <c r="A652">
        <v>2670740</v>
      </c>
      <c r="B652" t="s">
        <v>2018</v>
      </c>
      <c r="C652" t="s">
        <v>2019</v>
      </c>
      <c r="E652" t="s">
        <v>868</v>
      </c>
      <c r="F652" t="s">
        <v>14</v>
      </c>
      <c r="G652" s="54" t="s">
        <v>2583</v>
      </c>
    </row>
    <row r="653" spans="1:7" x14ac:dyDescent="0.25">
      <c r="A653">
        <v>2087899</v>
      </c>
      <c r="B653" t="s">
        <v>150</v>
      </c>
      <c r="C653" t="s">
        <v>791</v>
      </c>
      <c r="E653" t="s">
        <v>868</v>
      </c>
      <c r="F653" t="s">
        <v>15</v>
      </c>
      <c r="G653" s="54" t="s">
        <v>2583</v>
      </c>
    </row>
    <row r="654" spans="1:7" x14ac:dyDescent="0.25">
      <c r="A654">
        <v>2111983</v>
      </c>
      <c r="B654" t="s">
        <v>1193</v>
      </c>
      <c r="C654" t="s">
        <v>183</v>
      </c>
      <c r="E654" t="s">
        <v>868</v>
      </c>
      <c r="F654" t="s">
        <v>14</v>
      </c>
      <c r="G654" s="54" t="s">
        <v>2583</v>
      </c>
    </row>
    <row r="655" spans="1:7" x14ac:dyDescent="0.25">
      <c r="A655">
        <v>2652382</v>
      </c>
      <c r="B655" t="s">
        <v>2020</v>
      </c>
      <c r="C655" t="s">
        <v>2021</v>
      </c>
      <c r="E655" t="s">
        <v>868</v>
      </c>
      <c r="F655" t="s">
        <v>14</v>
      </c>
      <c r="G655" s="54" t="s">
        <v>2583</v>
      </c>
    </row>
    <row r="656" spans="1:7" x14ac:dyDescent="0.25">
      <c r="A656">
        <v>2208835</v>
      </c>
      <c r="B656" t="s">
        <v>298</v>
      </c>
      <c r="C656" t="s">
        <v>383</v>
      </c>
      <c r="E656" t="s">
        <v>868</v>
      </c>
      <c r="F656" t="s">
        <v>15</v>
      </c>
      <c r="G656" s="54" t="s">
        <v>2583</v>
      </c>
    </row>
    <row r="657" spans="1:7" x14ac:dyDescent="0.25">
      <c r="A657">
        <v>2549276</v>
      </c>
      <c r="B657" t="s">
        <v>323</v>
      </c>
      <c r="C657" t="s">
        <v>2022</v>
      </c>
      <c r="E657" t="s">
        <v>868</v>
      </c>
      <c r="F657" t="s">
        <v>15</v>
      </c>
      <c r="G657" s="54" t="s">
        <v>2583</v>
      </c>
    </row>
    <row r="658" spans="1:7" x14ac:dyDescent="0.25">
      <c r="A658">
        <v>2549285</v>
      </c>
      <c r="B658" t="s">
        <v>323</v>
      </c>
      <c r="C658" t="s">
        <v>451</v>
      </c>
      <c r="E658" t="s">
        <v>868</v>
      </c>
      <c r="F658" t="s">
        <v>14</v>
      </c>
      <c r="G658" s="54" t="s">
        <v>2583</v>
      </c>
    </row>
    <row r="659" spans="1:7" x14ac:dyDescent="0.25">
      <c r="A659">
        <v>2113426</v>
      </c>
      <c r="B659" t="s">
        <v>1469</v>
      </c>
      <c r="C659" t="s">
        <v>1111</v>
      </c>
      <c r="E659" t="s">
        <v>868</v>
      </c>
      <c r="F659" t="s">
        <v>15</v>
      </c>
      <c r="G659" s="54" t="s">
        <v>2583</v>
      </c>
    </row>
    <row r="660" spans="1:7" x14ac:dyDescent="0.25">
      <c r="A660">
        <v>2659448</v>
      </c>
      <c r="B660" t="s">
        <v>2023</v>
      </c>
      <c r="C660" t="s">
        <v>140</v>
      </c>
      <c r="E660" t="s">
        <v>868</v>
      </c>
      <c r="F660" t="s">
        <v>15</v>
      </c>
      <c r="G660" s="54" t="s">
        <v>2583</v>
      </c>
    </row>
    <row r="661" spans="1:7" x14ac:dyDescent="0.25">
      <c r="A661">
        <v>2659398</v>
      </c>
      <c r="B661" t="s">
        <v>2024</v>
      </c>
      <c r="C661" t="s">
        <v>123</v>
      </c>
      <c r="E661" t="s">
        <v>868</v>
      </c>
      <c r="F661" t="s">
        <v>15</v>
      </c>
      <c r="G661" s="54" t="s">
        <v>2583</v>
      </c>
    </row>
    <row r="662" spans="1:7" x14ac:dyDescent="0.25">
      <c r="A662">
        <v>2635428</v>
      </c>
      <c r="B662" t="s">
        <v>2025</v>
      </c>
      <c r="C662" t="s">
        <v>133</v>
      </c>
      <c r="E662" t="s">
        <v>868</v>
      </c>
      <c r="F662" t="s">
        <v>15</v>
      </c>
      <c r="G662" s="54" t="s">
        <v>2583</v>
      </c>
    </row>
    <row r="663" spans="1:7" x14ac:dyDescent="0.25">
      <c r="A663">
        <v>2308509</v>
      </c>
      <c r="B663" t="s">
        <v>1199</v>
      </c>
      <c r="C663" t="s">
        <v>1200</v>
      </c>
      <c r="E663" t="s">
        <v>868</v>
      </c>
      <c r="F663" t="s">
        <v>15</v>
      </c>
      <c r="G663" s="54" t="s">
        <v>2583</v>
      </c>
    </row>
    <row r="664" spans="1:7" x14ac:dyDescent="0.25">
      <c r="A664">
        <v>2659277</v>
      </c>
      <c r="B664" t="s">
        <v>2026</v>
      </c>
      <c r="C664" t="s">
        <v>459</v>
      </c>
      <c r="E664" t="s">
        <v>868</v>
      </c>
      <c r="F664" t="s">
        <v>15</v>
      </c>
      <c r="G664" s="54" t="s">
        <v>2583</v>
      </c>
    </row>
    <row r="665" spans="1:7" x14ac:dyDescent="0.25">
      <c r="A665">
        <v>2490833</v>
      </c>
      <c r="B665" t="s">
        <v>2027</v>
      </c>
      <c r="C665" t="s">
        <v>2028</v>
      </c>
      <c r="E665" t="s">
        <v>868</v>
      </c>
      <c r="F665" t="s">
        <v>15</v>
      </c>
      <c r="G665" s="54" t="s">
        <v>2583</v>
      </c>
    </row>
    <row r="666" spans="1:7" x14ac:dyDescent="0.25">
      <c r="A666">
        <v>2339318</v>
      </c>
      <c r="B666" t="s">
        <v>475</v>
      </c>
      <c r="C666" t="s">
        <v>222</v>
      </c>
      <c r="E666" t="s">
        <v>868</v>
      </c>
      <c r="F666" t="s">
        <v>15</v>
      </c>
      <c r="G666" s="54" t="s">
        <v>2583</v>
      </c>
    </row>
    <row r="667" spans="1:7" x14ac:dyDescent="0.25">
      <c r="A667">
        <v>2286070</v>
      </c>
      <c r="B667" t="s">
        <v>1205</v>
      </c>
      <c r="C667" t="s">
        <v>177</v>
      </c>
      <c r="E667" t="s">
        <v>868</v>
      </c>
      <c r="F667" t="s">
        <v>14</v>
      </c>
      <c r="G667" s="54" t="s">
        <v>2583</v>
      </c>
    </row>
    <row r="668" spans="1:7" x14ac:dyDescent="0.25">
      <c r="A668">
        <v>2105156</v>
      </c>
      <c r="B668" t="s">
        <v>2029</v>
      </c>
      <c r="C668" t="s">
        <v>2030</v>
      </c>
      <c r="E668" t="s">
        <v>868</v>
      </c>
      <c r="F668" t="s">
        <v>14</v>
      </c>
      <c r="G668" s="54" t="s">
        <v>2583</v>
      </c>
    </row>
    <row r="669" spans="1:7" x14ac:dyDescent="0.25">
      <c r="A669">
        <v>2728089</v>
      </c>
      <c r="B669" t="s">
        <v>2031</v>
      </c>
      <c r="C669" t="s">
        <v>2032</v>
      </c>
      <c r="E669" t="s">
        <v>868</v>
      </c>
      <c r="F669" t="s">
        <v>15</v>
      </c>
      <c r="G669" s="54" t="s">
        <v>2583</v>
      </c>
    </row>
    <row r="670" spans="1:7" x14ac:dyDescent="0.25">
      <c r="A670">
        <v>2683819</v>
      </c>
      <c r="B670" t="s">
        <v>484</v>
      </c>
      <c r="C670" t="s">
        <v>185</v>
      </c>
      <c r="E670" t="s">
        <v>868</v>
      </c>
      <c r="F670" t="s">
        <v>14</v>
      </c>
      <c r="G670" s="54" t="s">
        <v>2583</v>
      </c>
    </row>
    <row r="671" spans="1:7" x14ac:dyDescent="0.25">
      <c r="A671">
        <v>2230607</v>
      </c>
      <c r="B671" t="s">
        <v>90</v>
      </c>
      <c r="C671" t="s">
        <v>1101</v>
      </c>
      <c r="E671" t="s">
        <v>868</v>
      </c>
      <c r="F671" t="s">
        <v>14</v>
      </c>
      <c r="G671" s="54" t="s">
        <v>2583</v>
      </c>
    </row>
    <row r="672" spans="1:7" x14ac:dyDescent="0.25">
      <c r="A672">
        <v>2302785</v>
      </c>
      <c r="B672" t="s">
        <v>1503</v>
      </c>
      <c r="C672" t="s">
        <v>262</v>
      </c>
      <c r="E672" t="s">
        <v>868</v>
      </c>
      <c r="F672" t="s">
        <v>15</v>
      </c>
      <c r="G672" s="54" t="s">
        <v>2583</v>
      </c>
    </row>
    <row r="673" spans="1:7" x14ac:dyDescent="0.25">
      <c r="A673">
        <v>2494251</v>
      </c>
      <c r="B673" t="s">
        <v>511</v>
      </c>
      <c r="C673" t="s">
        <v>2033</v>
      </c>
      <c r="E673" t="s">
        <v>868</v>
      </c>
      <c r="F673" t="s">
        <v>15</v>
      </c>
      <c r="G673" s="54" t="s">
        <v>2583</v>
      </c>
    </row>
    <row r="674" spans="1:7" x14ac:dyDescent="0.25">
      <c r="A674">
        <v>2442992</v>
      </c>
      <c r="B674" t="s">
        <v>2034</v>
      </c>
      <c r="C674" t="s">
        <v>2035</v>
      </c>
      <c r="E674" t="s">
        <v>868</v>
      </c>
      <c r="F674" t="s">
        <v>14</v>
      </c>
      <c r="G674" s="54" t="s">
        <v>2583</v>
      </c>
    </row>
    <row r="675" spans="1:7" x14ac:dyDescent="0.25">
      <c r="A675">
        <v>2204309</v>
      </c>
      <c r="B675" t="s">
        <v>1207</v>
      </c>
      <c r="C675" t="s">
        <v>110</v>
      </c>
      <c r="E675" t="s">
        <v>868</v>
      </c>
      <c r="F675" t="s">
        <v>15</v>
      </c>
      <c r="G675" s="54" t="s">
        <v>2583</v>
      </c>
    </row>
    <row r="676" spans="1:7" x14ac:dyDescent="0.25">
      <c r="A676">
        <v>2361229</v>
      </c>
      <c r="B676" t="s">
        <v>1208</v>
      </c>
      <c r="C676" t="s">
        <v>111</v>
      </c>
      <c r="E676" t="s">
        <v>868</v>
      </c>
      <c r="F676" t="s">
        <v>15</v>
      </c>
      <c r="G676" s="54" t="s">
        <v>2583</v>
      </c>
    </row>
    <row r="677" spans="1:7" x14ac:dyDescent="0.25">
      <c r="A677">
        <v>2555481</v>
      </c>
      <c r="B677" t="s">
        <v>2036</v>
      </c>
      <c r="C677" t="s">
        <v>2037</v>
      </c>
      <c r="E677" t="s">
        <v>868</v>
      </c>
      <c r="F677" t="s">
        <v>15</v>
      </c>
      <c r="G677" s="54" t="s">
        <v>2584</v>
      </c>
    </row>
    <row r="678" spans="1:7" x14ac:dyDescent="0.25">
      <c r="A678">
        <v>1997386</v>
      </c>
      <c r="B678" t="s">
        <v>1190</v>
      </c>
      <c r="C678" t="s">
        <v>106</v>
      </c>
      <c r="E678" t="s">
        <v>868</v>
      </c>
      <c r="F678" t="s">
        <v>14</v>
      </c>
      <c r="G678" s="54" t="s">
        <v>2584</v>
      </c>
    </row>
    <row r="679" spans="1:7" x14ac:dyDescent="0.25">
      <c r="A679">
        <v>2634641</v>
      </c>
      <c r="B679" t="s">
        <v>1832</v>
      </c>
      <c r="C679" t="s">
        <v>118</v>
      </c>
      <c r="E679" t="s">
        <v>868</v>
      </c>
      <c r="F679" t="s">
        <v>15</v>
      </c>
      <c r="G679" s="54" t="s">
        <v>2584</v>
      </c>
    </row>
    <row r="680" spans="1:7" x14ac:dyDescent="0.25">
      <c r="A680">
        <v>2201073</v>
      </c>
      <c r="B680" t="s">
        <v>1210</v>
      </c>
      <c r="C680" t="s">
        <v>118</v>
      </c>
      <c r="E680" t="s">
        <v>868</v>
      </c>
      <c r="F680" t="s">
        <v>15</v>
      </c>
      <c r="G680" s="54" t="s">
        <v>2584</v>
      </c>
    </row>
    <row r="681" spans="1:7" x14ac:dyDescent="0.25">
      <c r="A681">
        <v>2282552</v>
      </c>
      <c r="B681" t="s">
        <v>2038</v>
      </c>
      <c r="C681" t="s">
        <v>111</v>
      </c>
      <c r="E681" t="s">
        <v>868</v>
      </c>
      <c r="F681" t="s">
        <v>15</v>
      </c>
      <c r="G681" s="54" t="s">
        <v>2584</v>
      </c>
    </row>
    <row r="682" spans="1:7" x14ac:dyDescent="0.25">
      <c r="A682">
        <v>2221849</v>
      </c>
      <c r="B682" t="s">
        <v>2039</v>
      </c>
      <c r="C682" t="s">
        <v>96</v>
      </c>
      <c r="E682" t="s">
        <v>868</v>
      </c>
      <c r="F682" t="s">
        <v>14</v>
      </c>
      <c r="G682" s="54" t="s">
        <v>2584</v>
      </c>
    </row>
    <row r="683" spans="1:7" x14ac:dyDescent="0.25">
      <c r="A683">
        <v>2712985</v>
      </c>
      <c r="B683" t="s">
        <v>2040</v>
      </c>
      <c r="C683" t="s">
        <v>58</v>
      </c>
      <c r="E683" t="s">
        <v>868</v>
      </c>
      <c r="F683" t="s">
        <v>15</v>
      </c>
      <c r="G683" s="54" t="s">
        <v>2584</v>
      </c>
    </row>
    <row r="684" spans="1:7" x14ac:dyDescent="0.25">
      <c r="A684">
        <v>2710605</v>
      </c>
      <c r="B684" t="s">
        <v>36</v>
      </c>
      <c r="C684" t="s">
        <v>2041</v>
      </c>
      <c r="E684" t="s">
        <v>868</v>
      </c>
      <c r="F684" t="s">
        <v>14</v>
      </c>
      <c r="G684" s="54" t="s">
        <v>2584</v>
      </c>
    </row>
    <row r="685" spans="1:7" x14ac:dyDescent="0.25">
      <c r="A685">
        <v>2527817</v>
      </c>
      <c r="B685" t="s">
        <v>2042</v>
      </c>
      <c r="C685" t="s">
        <v>221</v>
      </c>
      <c r="E685" t="s">
        <v>868</v>
      </c>
      <c r="F685" t="s">
        <v>15</v>
      </c>
      <c r="G685" s="54" t="s">
        <v>2584</v>
      </c>
    </row>
    <row r="686" spans="1:7" x14ac:dyDescent="0.25">
      <c r="A686">
        <v>2112264</v>
      </c>
      <c r="B686" t="s">
        <v>2043</v>
      </c>
      <c r="C686" t="s">
        <v>2044</v>
      </c>
      <c r="E686" t="s">
        <v>868</v>
      </c>
      <c r="F686" t="s">
        <v>15</v>
      </c>
      <c r="G686" s="54" t="s">
        <v>2584</v>
      </c>
    </row>
    <row r="687" spans="1:7" x14ac:dyDescent="0.25">
      <c r="A687">
        <v>2656538</v>
      </c>
      <c r="B687" t="s">
        <v>2045</v>
      </c>
      <c r="C687" t="s">
        <v>149</v>
      </c>
      <c r="E687" t="s">
        <v>868</v>
      </c>
      <c r="F687" t="s">
        <v>15</v>
      </c>
      <c r="G687" s="54" t="s">
        <v>2584</v>
      </c>
    </row>
    <row r="688" spans="1:7" x14ac:dyDescent="0.25">
      <c r="A688">
        <v>2668175</v>
      </c>
      <c r="B688" t="s">
        <v>2046</v>
      </c>
      <c r="C688" t="s">
        <v>980</v>
      </c>
      <c r="E688" t="s">
        <v>868</v>
      </c>
      <c r="F688" t="s">
        <v>15</v>
      </c>
      <c r="G688" s="54" t="s">
        <v>2584</v>
      </c>
    </row>
    <row r="689" spans="1:7" x14ac:dyDescent="0.25">
      <c r="A689">
        <v>2580256</v>
      </c>
      <c r="B689" t="s">
        <v>1214</v>
      </c>
      <c r="C689" t="s">
        <v>122</v>
      </c>
      <c r="E689" t="s">
        <v>868</v>
      </c>
      <c r="F689" t="s">
        <v>15</v>
      </c>
      <c r="G689" s="54" t="s">
        <v>2584</v>
      </c>
    </row>
    <row r="690" spans="1:7" x14ac:dyDescent="0.25">
      <c r="A690">
        <v>2465323</v>
      </c>
      <c r="B690" t="s">
        <v>2047</v>
      </c>
      <c r="C690" t="s">
        <v>572</v>
      </c>
      <c r="E690" t="s">
        <v>868</v>
      </c>
      <c r="F690" t="s">
        <v>14</v>
      </c>
      <c r="G690" s="54" t="s">
        <v>2584</v>
      </c>
    </row>
    <row r="691" spans="1:7" x14ac:dyDescent="0.25">
      <c r="A691">
        <v>2449435</v>
      </c>
      <c r="B691" t="s">
        <v>2048</v>
      </c>
      <c r="C691" t="s">
        <v>1837</v>
      </c>
      <c r="E691" t="s">
        <v>868</v>
      </c>
      <c r="F691" t="s">
        <v>14</v>
      </c>
      <c r="G691" s="54" t="s">
        <v>2584</v>
      </c>
    </row>
    <row r="692" spans="1:7" x14ac:dyDescent="0.25">
      <c r="A692">
        <v>2649994</v>
      </c>
      <c r="B692" t="s">
        <v>2049</v>
      </c>
      <c r="C692" t="s">
        <v>1889</v>
      </c>
      <c r="E692" t="s">
        <v>868</v>
      </c>
      <c r="F692" t="s">
        <v>14</v>
      </c>
      <c r="G692" s="54" t="s">
        <v>2584</v>
      </c>
    </row>
    <row r="693" spans="1:7" x14ac:dyDescent="0.25">
      <c r="A693">
        <v>2350129</v>
      </c>
      <c r="B693" t="s">
        <v>1215</v>
      </c>
      <c r="C693" t="s">
        <v>325</v>
      </c>
      <c r="E693" t="s">
        <v>868</v>
      </c>
      <c r="F693" t="s">
        <v>14</v>
      </c>
      <c r="G693" s="54" t="s">
        <v>2584</v>
      </c>
    </row>
    <row r="694" spans="1:7" x14ac:dyDescent="0.25">
      <c r="A694">
        <v>2086133</v>
      </c>
      <c r="B694" t="s">
        <v>405</v>
      </c>
      <c r="C694" t="s">
        <v>140</v>
      </c>
      <c r="E694" t="s">
        <v>868</v>
      </c>
      <c r="F694" t="s">
        <v>15</v>
      </c>
      <c r="G694" s="54" t="s">
        <v>2584</v>
      </c>
    </row>
    <row r="695" spans="1:7" x14ac:dyDescent="0.25">
      <c r="A695">
        <v>2547114</v>
      </c>
      <c r="B695" t="s">
        <v>2050</v>
      </c>
      <c r="C695" t="s">
        <v>1024</v>
      </c>
      <c r="E695" t="s">
        <v>868</v>
      </c>
      <c r="F695" t="s">
        <v>14</v>
      </c>
      <c r="G695" s="54" t="s">
        <v>2584</v>
      </c>
    </row>
    <row r="696" spans="1:7" x14ac:dyDescent="0.25">
      <c r="A696">
        <v>2635890</v>
      </c>
      <c r="B696" t="s">
        <v>2051</v>
      </c>
      <c r="C696" t="s">
        <v>246</v>
      </c>
      <c r="E696" t="s">
        <v>868</v>
      </c>
      <c r="F696" t="s">
        <v>15</v>
      </c>
      <c r="G696" s="54" t="s">
        <v>2584</v>
      </c>
    </row>
    <row r="697" spans="1:7" x14ac:dyDescent="0.25">
      <c r="A697">
        <v>2471052</v>
      </c>
      <c r="B697" t="s">
        <v>1219</v>
      </c>
      <c r="C697" t="s">
        <v>182</v>
      </c>
      <c r="E697" t="s">
        <v>868</v>
      </c>
      <c r="F697" t="s">
        <v>14</v>
      </c>
      <c r="G697" s="54" t="s">
        <v>2584</v>
      </c>
    </row>
    <row r="698" spans="1:7" x14ac:dyDescent="0.25">
      <c r="A698">
        <v>2215890</v>
      </c>
      <c r="B698" t="s">
        <v>2052</v>
      </c>
      <c r="C698" t="s">
        <v>424</v>
      </c>
      <c r="E698" t="s">
        <v>868</v>
      </c>
      <c r="F698" t="s">
        <v>14</v>
      </c>
      <c r="G698" s="54" t="s">
        <v>2584</v>
      </c>
    </row>
    <row r="699" spans="1:7" x14ac:dyDescent="0.25">
      <c r="A699">
        <v>2013990</v>
      </c>
      <c r="B699" t="s">
        <v>2053</v>
      </c>
      <c r="C699" t="s">
        <v>300</v>
      </c>
      <c r="E699" t="s">
        <v>868</v>
      </c>
      <c r="F699" t="s">
        <v>14</v>
      </c>
      <c r="G699" s="54" t="s">
        <v>2584</v>
      </c>
    </row>
    <row r="700" spans="1:7" x14ac:dyDescent="0.25">
      <c r="A700">
        <v>2126906</v>
      </c>
      <c r="B700" t="s">
        <v>479</v>
      </c>
      <c r="C700" t="s">
        <v>2054</v>
      </c>
      <c r="E700" t="s">
        <v>868</v>
      </c>
      <c r="F700" t="s">
        <v>14</v>
      </c>
      <c r="G700" s="54" t="s">
        <v>2584</v>
      </c>
    </row>
    <row r="701" spans="1:7" x14ac:dyDescent="0.25">
      <c r="A701">
        <v>2667722</v>
      </c>
      <c r="B701" t="s">
        <v>482</v>
      </c>
      <c r="C701" t="s">
        <v>2055</v>
      </c>
      <c r="E701" t="s">
        <v>868</v>
      </c>
      <c r="F701" t="s">
        <v>15</v>
      </c>
      <c r="G701" s="54" t="s">
        <v>2584</v>
      </c>
    </row>
    <row r="702" spans="1:7" x14ac:dyDescent="0.25">
      <c r="A702">
        <v>2401926</v>
      </c>
      <c r="B702" t="s">
        <v>2056</v>
      </c>
      <c r="C702" t="s">
        <v>175</v>
      </c>
      <c r="E702" t="s">
        <v>868</v>
      </c>
      <c r="F702" t="s">
        <v>14</v>
      </c>
      <c r="G702" s="54" t="s">
        <v>2584</v>
      </c>
    </row>
    <row r="703" spans="1:7" x14ac:dyDescent="0.25">
      <c r="A703">
        <v>2576781</v>
      </c>
      <c r="B703" t="s">
        <v>1223</v>
      </c>
      <c r="C703" t="s">
        <v>40</v>
      </c>
      <c r="E703" t="s">
        <v>868</v>
      </c>
      <c r="F703" t="s">
        <v>14</v>
      </c>
      <c r="G703" s="54" t="s">
        <v>2584</v>
      </c>
    </row>
    <row r="704" spans="1:7" x14ac:dyDescent="0.25">
      <c r="A704">
        <v>2650057</v>
      </c>
      <c r="B704" t="s">
        <v>2057</v>
      </c>
      <c r="C704" t="s">
        <v>50</v>
      </c>
      <c r="E704" t="s">
        <v>868</v>
      </c>
      <c r="F704" t="s">
        <v>15</v>
      </c>
      <c r="G704" s="54" t="s">
        <v>2584</v>
      </c>
    </row>
    <row r="705" spans="1:7" x14ac:dyDescent="0.25">
      <c r="A705">
        <v>2668189</v>
      </c>
      <c r="B705" t="s">
        <v>2058</v>
      </c>
      <c r="C705" t="s">
        <v>2059</v>
      </c>
      <c r="E705" t="s">
        <v>868</v>
      </c>
      <c r="F705" t="s">
        <v>15</v>
      </c>
      <c r="G705" s="54" t="s">
        <v>2584</v>
      </c>
    </row>
    <row r="706" spans="1:7" x14ac:dyDescent="0.25">
      <c r="A706">
        <v>2644158</v>
      </c>
      <c r="B706" t="s">
        <v>2060</v>
      </c>
      <c r="C706" t="s">
        <v>2061</v>
      </c>
      <c r="E706" t="s">
        <v>868</v>
      </c>
      <c r="F706" t="s">
        <v>15</v>
      </c>
      <c r="G706" s="54" t="s">
        <v>2584</v>
      </c>
    </row>
    <row r="707" spans="1:7" x14ac:dyDescent="0.25">
      <c r="A707">
        <v>2713818</v>
      </c>
      <c r="B707" t="s">
        <v>2062</v>
      </c>
      <c r="C707" t="s">
        <v>538</v>
      </c>
      <c r="E707" t="s">
        <v>868</v>
      </c>
      <c r="F707" t="s">
        <v>15</v>
      </c>
      <c r="G707" s="54" t="s">
        <v>2585</v>
      </c>
    </row>
    <row r="708" spans="1:7" x14ac:dyDescent="0.25">
      <c r="A708">
        <v>2471289</v>
      </c>
      <c r="B708" t="s">
        <v>1227</v>
      </c>
      <c r="C708" t="s">
        <v>1228</v>
      </c>
      <c r="E708" t="s">
        <v>868</v>
      </c>
      <c r="F708" t="s">
        <v>15</v>
      </c>
      <c r="G708" s="54" t="s">
        <v>2585</v>
      </c>
    </row>
    <row r="709" spans="1:7" x14ac:dyDescent="0.25">
      <c r="A709">
        <v>2639145</v>
      </c>
      <c r="B709" t="s">
        <v>2063</v>
      </c>
      <c r="C709" t="s">
        <v>2064</v>
      </c>
      <c r="E709" t="s">
        <v>868</v>
      </c>
      <c r="F709" t="s">
        <v>14</v>
      </c>
      <c r="G709" s="54" t="s">
        <v>2585</v>
      </c>
    </row>
    <row r="710" spans="1:7" x14ac:dyDescent="0.25">
      <c r="A710">
        <v>2026414</v>
      </c>
      <c r="B710" t="s">
        <v>2065</v>
      </c>
      <c r="C710" t="s">
        <v>2066</v>
      </c>
      <c r="E710" t="s">
        <v>868</v>
      </c>
      <c r="F710" t="s">
        <v>14</v>
      </c>
      <c r="G710" s="54" t="s">
        <v>2585</v>
      </c>
    </row>
    <row r="711" spans="1:7" x14ac:dyDescent="0.25">
      <c r="A711">
        <v>2713806</v>
      </c>
      <c r="B711" t="s">
        <v>2067</v>
      </c>
      <c r="C711" t="s">
        <v>2068</v>
      </c>
      <c r="E711" t="s">
        <v>868</v>
      </c>
      <c r="F711" t="s">
        <v>15</v>
      </c>
      <c r="G711" s="54" t="s">
        <v>2585</v>
      </c>
    </row>
    <row r="712" spans="1:7" x14ac:dyDescent="0.25">
      <c r="A712">
        <v>2703015</v>
      </c>
      <c r="B712" t="s">
        <v>2069</v>
      </c>
      <c r="C712" t="s">
        <v>286</v>
      </c>
      <c r="E712" t="s">
        <v>868</v>
      </c>
      <c r="F712" t="s">
        <v>15</v>
      </c>
      <c r="G712" s="54" t="s">
        <v>2585</v>
      </c>
    </row>
    <row r="713" spans="1:7" x14ac:dyDescent="0.25">
      <c r="A713">
        <v>2605549</v>
      </c>
      <c r="B713" t="s">
        <v>2070</v>
      </c>
      <c r="C713" t="s">
        <v>2071</v>
      </c>
      <c r="E713" t="s">
        <v>868</v>
      </c>
      <c r="F713" t="s">
        <v>14</v>
      </c>
      <c r="G713" s="54" t="s">
        <v>2585</v>
      </c>
    </row>
    <row r="714" spans="1:7" x14ac:dyDescent="0.25">
      <c r="A714">
        <v>2344219</v>
      </c>
      <c r="B714" t="s">
        <v>2072</v>
      </c>
      <c r="C714" t="s">
        <v>123</v>
      </c>
      <c r="E714" t="s">
        <v>868</v>
      </c>
      <c r="F714" t="s">
        <v>15</v>
      </c>
      <c r="G714" s="54" t="s">
        <v>2585</v>
      </c>
    </row>
    <row r="715" spans="1:7" x14ac:dyDescent="0.25">
      <c r="A715">
        <v>2449684</v>
      </c>
      <c r="B715" t="s">
        <v>161</v>
      </c>
      <c r="C715" t="s">
        <v>2073</v>
      </c>
      <c r="E715" t="s">
        <v>868</v>
      </c>
      <c r="F715" t="s">
        <v>15</v>
      </c>
      <c r="G715" s="54" t="s">
        <v>2585</v>
      </c>
    </row>
    <row r="716" spans="1:7" x14ac:dyDescent="0.25">
      <c r="A716">
        <v>2708753</v>
      </c>
      <c r="B716" t="s">
        <v>2074</v>
      </c>
      <c r="C716" t="s">
        <v>2075</v>
      </c>
      <c r="E716" t="s">
        <v>868</v>
      </c>
      <c r="F716" t="s">
        <v>14</v>
      </c>
      <c r="G716" s="54" t="s">
        <v>2586</v>
      </c>
    </row>
    <row r="717" spans="1:7" x14ac:dyDescent="0.25">
      <c r="A717">
        <v>2424565</v>
      </c>
      <c r="B717" t="s">
        <v>2076</v>
      </c>
      <c r="C717" t="s">
        <v>1264</v>
      </c>
      <c r="E717" t="s">
        <v>868</v>
      </c>
      <c r="F717" t="s">
        <v>15</v>
      </c>
      <c r="G717" s="54" t="s">
        <v>2586</v>
      </c>
    </row>
    <row r="718" spans="1:7" x14ac:dyDescent="0.25">
      <c r="A718">
        <v>2667192</v>
      </c>
      <c r="B718" t="s">
        <v>2077</v>
      </c>
      <c r="C718" t="s">
        <v>2078</v>
      </c>
      <c r="E718" t="s">
        <v>868</v>
      </c>
      <c r="F718" t="s">
        <v>15</v>
      </c>
      <c r="G718" s="54" t="s">
        <v>2586</v>
      </c>
    </row>
    <row r="719" spans="1:7" x14ac:dyDescent="0.25">
      <c r="A719">
        <v>2668392</v>
      </c>
      <c r="B719" t="s">
        <v>2079</v>
      </c>
      <c r="C719" t="s">
        <v>1229</v>
      </c>
      <c r="E719" t="s">
        <v>868</v>
      </c>
      <c r="F719" t="s">
        <v>14</v>
      </c>
      <c r="G719" s="54" t="s">
        <v>2586</v>
      </c>
    </row>
    <row r="720" spans="1:7" x14ac:dyDescent="0.25">
      <c r="A720">
        <v>2690587</v>
      </c>
      <c r="B720" t="s">
        <v>2080</v>
      </c>
      <c r="C720" t="s">
        <v>2081</v>
      </c>
      <c r="E720" t="s">
        <v>868</v>
      </c>
      <c r="F720" t="s">
        <v>15</v>
      </c>
      <c r="G720" s="54" t="s">
        <v>2586</v>
      </c>
    </row>
    <row r="721" spans="1:7" x14ac:dyDescent="0.25">
      <c r="A721">
        <v>2657168</v>
      </c>
      <c r="B721" t="s">
        <v>2082</v>
      </c>
      <c r="C721" t="s">
        <v>51</v>
      </c>
      <c r="E721" t="s">
        <v>868</v>
      </c>
      <c r="F721" t="s">
        <v>14</v>
      </c>
      <c r="G721" s="54" t="s">
        <v>2586</v>
      </c>
    </row>
    <row r="722" spans="1:7" x14ac:dyDescent="0.25">
      <c r="A722">
        <v>2371892</v>
      </c>
      <c r="B722" t="s">
        <v>2083</v>
      </c>
      <c r="C722" t="s">
        <v>1438</v>
      </c>
      <c r="E722" t="s">
        <v>868</v>
      </c>
      <c r="F722" t="s">
        <v>14</v>
      </c>
      <c r="G722" s="54" t="s">
        <v>2586</v>
      </c>
    </row>
    <row r="723" spans="1:7" x14ac:dyDescent="0.25">
      <c r="A723">
        <v>2318656</v>
      </c>
      <c r="B723" t="s">
        <v>470</v>
      </c>
      <c r="C723" t="s">
        <v>317</v>
      </c>
      <c r="E723" t="s">
        <v>868</v>
      </c>
      <c r="F723" t="s">
        <v>15</v>
      </c>
      <c r="G723" s="54" t="s">
        <v>2586</v>
      </c>
    </row>
    <row r="724" spans="1:7" x14ac:dyDescent="0.25">
      <c r="A724">
        <v>2564246</v>
      </c>
      <c r="B724" t="s">
        <v>280</v>
      </c>
      <c r="C724" t="s">
        <v>1233</v>
      </c>
      <c r="E724" t="s">
        <v>868</v>
      </c>
      <c r="F724" t="s">
        <v>14</v>
      </c>
      <c r="G724" s="54" t="s">
        <v>2587</v>
      </c>
    </row>
    <row r="725" spans="1:7" x14ac:dyDescent="0.25">
      <c r="A725">
        <v>2186890</v>
      </c>
      <c r="B725" t="s">
        <v>283</v>
      </c>
      <c r="C725" t="s">
        <v>2084</v>
      </c>
      <c r="E725" t="s">
        <v>868</v>
      </c>
      <c r="F725" t="s">
        <v>14</v>
      </c>
      <c r="G725" s="54" t="s">
        <v>2587</v>
      </c>
    </row>
    <row r="726" spans="1:7" x14ac:dyDescent="0.25">
      <c r="A726">
        <v>2539239</v>
      </c>
      <c r="B726" t="s">
        <v>1234</v>
      </c>
      <c r="C726" t="s">
        <v>1235</v>
      </c>
      <c r="E726" t="s">
        <v>868</v>
      </c>
      <c r="F726" t="s">
        <v>15</v>
      </c>
      <c r="G726" s="54" t="s">
        <v>2587</v>
      </c>
    </row>
    <row r="727" spans="1:7" x14ac:dyDescent="0.25">
      <c r="A727">
        <v>2673228</v>
      </c>
      <c r="B727" t="s">
        <v>2085</v>
      </c>
      <c r="C727" t="s">
        <v>2086</v>
      </c>
      <c r="E727" t="s">
        <v>868</v>
      </c>
      <c r="F727" t="s">
        <v>15</v>
      </c>
      <c r="G727" s="54" t="s">
        <v>2587</v>
      </c>
    </row>
    <row r="728" spans="1:7" x14ac:dyDescent="0.25">
      <c r="A728">
        <v>2655893</v>
      </c>
      <c r="B728" t="s">
        <v>2087</v>
      </c>
      <c r="C728" t="s">
        <v>111</v>
      </c>
      <c r="E728" t="s">
        <v>868</v>
      </c>
      <c r="F728" t="s">
        <v>15</v>
      </c>
      <c r="G728" s="54" t="s">
        <v>2587</v>
      </c>
    </row>
    <row r="729" spans="1:7" x14ac:dyDescent="0.25">
      <c r="A729">
        <v>2709070</v>
      </c>
      <c r="B729" t="s">
        <v>2088</v>
      </c>
      <c r="C729" t="s">
        <v>2089</v>
      </c>
      <c r="E729" t="s">
        <v>868</v>
      </c>
      <c r="F729" t="s">
        <v>14</v>
      </c>
      <c r="G729" s="54" t="s">
        <v>2587</v>
      </c>
    </row>
    <row r="730" spans="1:7" x14ac:dyDescent="0.25">
      <c r="A730">
        <v>2483444</v>
      </c>
      <c r="B730" t="s">
        <v>1752</v>
      </c>
      <c r="C730" t="s">
        <v>2090</v>
      </c>
      <c r="E730" t="s">
        <v>868</v>
      </c>
      <c r="F730" t="s">
        <v>14</v>
      </c>
      <c r="G730" s="54" t="s">
        <v>2587</v>
      </c>
    </row>
    <row r="731" spans="1:7" x14ac:dyDescent="0.25">
      <c r="A731">
        <v>2538556</v>
      </c>
      <c r="B731" t="s">
        <v>1236</v>
      </c>
      <c r="C731" t="s">
        <v>389</v>
      </c>
      <c r="E731" t="s">
        <v>868</v>
      </c>
      <c r="F731" t="s">
        <v>14</v>
      </c>
      <c r="G731" s="54" t="s">
        <v>2587</v>
      </c>
    </row>
    <row r="732" spans="1:7" x14ac:dyDescent="0.25">
      <c r="A732">
        <v>2687183</v>
      </c>
      <c r="B732" t="s">
        <v>2091</v>
      </c>
      <c r="C732" t="s">
        <v>583</v>
      </c>
      <c r="E732" t="s">
        <v>868</v>
      </c>
      <c r="F732" t="s">
        <v>15</v>
      </c>
      <c r="G732" s="54" t="s">
        <v>2587</v>
      </c>
    </row>
    <row r="733" spans="1:7" x14ac:dyDescent="0.25">
      <c r="A733">
        <v>2681312</v>
      </c>
      <c r="B733" t="s">
        <v>2092</v>
      </c>
      <c r="C733" t="s">
        <v>84</v>
      </c>
      <c r="E733" t="s">
        <v>868</v>
      </c>
      <c r="F733" t="s">
        <v>14</v>
      </c>
      <c r="G733" s="54" t="s">
        <v>2587</v>
      </c>
    </row>
    <row r="734" spans="1:7" x14ac:dyDescent="0.25">
      <c r="A734">
        <v>2363067</v>
      </c>
      <c r="B734" t="s">
        <v>509</v>
      </c>
      <c r="C734" t="s">
        <v>295</v>
      </c>
      <c r="E734" t="s">
        <v>868</v>
      </c>
      <c r="F734" t="s">
        <v>15</v>
      </c>
      <c r="G734" s="54" t="s">
        <v>2587</v>
      </c>
    </row>
    <row r="735" spans="1:7" x14ac:dyDescent="0.25">
      <c r="A735">
        <v>2458480</v>
      </c>
      <c r="B735" t="s">
        <v>2093</v>
      </c>
      <c r="C735" t="s">
        <v>788</v>
      </c>
      <c r="E735" t="s">
        <v>868</v>
      </c>
      <c r="F735" t="s">
        <v>15</v>
      </c>
      <c r="G735" s="54" t="s">
        <v>2588</v>
      </c>
    </row>
    <row r="736" spans="1:7" x14ac:dyDescent="0.25">
      <c r="A736">
        <v>2305961</v>
      </c>
      <c r="B736" t="s">
        <v>2094</v>
      </c>
      <c r="C736" t="s">
        <v>118</v>
      </c>
      <c r="E736" t="s">
        <v>868</v>
      </c>
      <c r="F736" t="s">
        <v>15</v>
      </c>
      <c r="G736" s="54" t="s">
        <v>2588</v>
      </c>
    </row>
    <row r="737" spans="1:7" x14ac:dyDescent="0.25">
      <c r="A737">
        <v>2271255</v>
      </c>
      <c r="B737" t="s">
        <v>2095</v>
      </c>
      <c r="C737" t="s">
        <v>266</v>
      </c>
      <c r="E737" t="s">
        <v>868</v>
      </c>
      <c r="F737" t="s">
        <v>15</v>
      </c>
      <c r="G737" s="54" t="s">
        <v>2588</v>
      </c>
    </row>
    <row r="738" spans="1:7" x14ac:dyDescent="0.25">
      <c r="A738">
        <v>1995771</v>
      </c>
      <c r="B738" t="s">
        <v>1238</v>
      </c>
      <c r="C738" t="s">
        <v>146</v>
      </c>
      <c r="E738" t="s">
        <v>868</v>
      </c>
      <c r="F738" t="s">
        <v>14</v>
      </c>
      <c r="G738" s="54" t="s">
        <v>2588</v>
      </c>
    </row>
    <row r="739" spans="1:7" x14ac:dyDescent="0.25">
      <c r="A739">
        <v>2602471</v>
      </c>
      <c r="B739" t="s">
        <v>251</v>
      </c>
      <c r="C739" t="s">
        <v>790</v>
      </c>
      <c r="E739" t="s">
        <v>868</v>
      </c>
      <c r="F739" t="s">
        <v>15</v>
      </c>
      <c r="G739" s="54" t="s">
        <v>2588</v>
      </c>
    </row>
    <row r="740" spans="1:7" x14ac:dyDescent="0.25">
      <c r="A740">
        <v>2353795</v>
      </c>
      <c r="B740" t="s">
        <v>2096</v>
      </c>
      <c r="C740" t="s">
        <v>89</v>
      </c>
      <c r="E740" t="s">
        <v>868</v>
      </c>
      <c r="F740" t="s">
        <v>15</v>
      </c>
      <c r="G740" s="54" t="s">
        <v>2588</v>
      </c>
    </row>
    <row r="741" spans="1:7" x14ac:dyDescent="0.25">
      <c r="A741">
        <v>2194461</v>
      </c>
      <c r="B741" t="s">
        <v>1241</v>
      </c>
      <c r="C741" t="s">
        <v>65</v>
      </c>
      <c r="E741" t="s">
        <v>868</v>
      </c>
      <c r="F741" t="s">
        <v>14</v>
      </c>
      <c r="G741" s="54" t="s">
        <v>2588</v>
      </c>
    </row>
    <row r="742" spans="1:7" x14ac:dyDescent="0.25">
      <c r="A742">
        <v>2404066</v>
      </c>
      <c r="B742" t="s">
        <v>2097</v>
      </c>
      <c r="C742" t="s">
        <v>2098</v>
      </c>
      <c r="E742" t="s">
        <v>868</v>
      </c>
      <c r="F742" t="s">
        <v>15</v>
      </c>
      <c r="G742" s="54" t="s">
        <v>2588</v>
      </c>
    </row>
    <row r="743" spans="1:7" x14ac:dyDescent="0.25">
      <c r="A743">
        <v>2542226</v>
      </c>
      <c r="B743" t="s">
        <v>2099</v>
      </c>
      <c r="C743" t="s">
        <v>60</v>
      </c>
      <c r="E743" t="s">
        <v>868</v>
      </c>
      <c r="F743" t="s">
        <v>15</v>
      </c>
      <c r="G743" s="54" t="s">
        <v>2588</v>
      </c>
    </row>
    <row r="744" spans="1:7" x14ac:dyDescent="0.25">
      <c r="A744">
        <v>2115878</v>
      </c>
      <c r="B744" t="s">
        <v>2100</v>
      </c>
      <c r="C744" t="s">
        <v>327</v>
      </c>
      <c r="E744" t="s">
        <v>868</v>
      </c>
      <c r="F744" t="s">
        <v>14</v>
      </c>
      <c r="G744" s="54" t="s">
        <v>2588</v>
      </c>
    </row>
    <row r="745" spans="1:7" x14ac:dyDescent="0.25">
      <c r="A745">
        <v>2567639</v>
      </c>
      <c r="B745" t="s">
        <v>2101</v>
      </c>
      <c r="C745" t="s">
        <v>101</v>
      </c>
      <c r="E745" t="s">
        <v>868</v>
      </c>
      <c r="F745" t="s">
        <v>14</v>
      </c>
      <c r="G745" s="54" t="s">
        <v>2588</v>
      </c>
    </row>
    <row r="746" spans="1:7" x14ac:dyDescent="0.25">
      <c r="A746">
        <v>2095439</v>
      </c>
      <c r="B746" t="s">
        <v>1218</v>
      </c>
      <c r="C746" t="s">
        <v>146</v>
      </c>
      <c r="E746" t="s">
        <v>868</v>
      </c>
      <c r="F746" t="s">
        <v>14</v>
      </c>
      <c r="G746" s="54" t="s">
        <v>2588</v>
      </c>
    </row>
    <row r="747" spans="1:7" x14ac:dyDescent="0.25">
      <c r="A747">
        <v>1911523</v>
      </c>
      <c r="B747" t="s">
        <v>2102</v>
      </c>
      <c r="C747" t="s">
        <v>136</v>
      </c>
      <c r="E747" t="s">
        <v>868</v>
      </c>
      <c r="F747" t="s">
        <v>14</v>
      </c>
      <c r="G747" s="54" t="s">
        <v>2588</v>
      </c>
    </row>
    <row r="748" spans="1:7" x14ac:dyDescent="0.25">
      <c r="A748">
        <v>2035653</v>
      </c>
      <c r="B748" t="s">
        <v>1242</v>
      </c>
      <c r="C748" t="s">
        <v>125</v>
      </c>
      <c r="E748" t="s">
        <v>868</v>
      </c>
      <c r="F748" t="s">
        <v>14</v>
      </c>
      <c r="G748" s="54" t="s">
        <v>2588</v>
      </c>
    </row>
    <row r="749" spans="1:7" x14ac:dyDescent="0.25">
      <c r="A749">
        <v>1995568</v>
      </c>
      <c r="B749" t="s">
        <v>182</v>
      </c>
      <c r="C749" t="s">
        <v>1243</v>
      </c>
      <c r="E749" t="s">
        <v>868</v>
      </c>
      <c r="F749" t="s">
        <v>14</v>
      </c>
      <c r="G749" s="54" t="s">
        <v>2588</v>
      </c>
    </row>
    <row r="750" spans="1:7" x14ac:dyDescent="0.25">
      <c r="A750">
        <v>2362420</v>
      </c>
      <c r="B750" t="s">
        <v>2103</v>
      </c>
      <c r="C750" t="s">
        <v>822</v>
      </c>
      <c r="E750" t="s">
        <v>868</v>
      </c>
      <c r="F750" t="s">
        <v>15</v>
      </c>
      <c r="G750" s="54" t="s">
        <v>2588</v>
      </c>
    </row>
    <row r="751" spans="1:7" x14ac:dyDescent="0.25">
      <c r="A751">
        <v>2476638</v>
      </c>
      <c r="B751" t="s">
        <v>2104</v>
      </c>
      <c r="C751" t="s">
        <v>84</v>
      </c>
      <c r="E751" t="s">
        <v>868</v>
      </c>
      <c r="F751" t="s">
        <v>14</v>
      </c>
      <c r="G751" s="54" t="s">
        <v>2588</v>
      </c>
    </row>
    <row r="752" spans="1:7" x14ac:dyDescent="0.25">
      <c r="A752">
        <v>2139301</v>
      </c>
      <c r="B752" t="s">
        <v>2105</v>
      </c>
      <c r="C752" t="s">
        <v>201</v>
      </c>
      <c r="E752" t="s">
        <v>868</v>
      </c>
      <c r="F752" t="s">
        <v>15</v>
      </c>
      <c r="G752" s="54" t="s">
        <v>2588</v>
      </c>
    </row>
    <row r="753" spans="1:7" x14ac:dyDescent="0.25">
      <c r="A753">
        <v>2356342</v>
      </c>
      <c r="B753" t="s">
        <v>1495</v>
      </c>
      <c r="C753" t="s">
        <v>327</v>
      </c>
      <c r="E753" t="s">
        <v>868</v>
      </c>
      <c r="F753" t="s">
        <v>14</v>
      </c>
      <c r="G753" s="54" t="s">
        <v>2588</v>
      </c>
    </row>
    <row r="754" spans="1:7" x14ac:dyDescent="0.25">
      <c r="A754">
        <v>2675990</v>
      </c>
      <c r="B754" t="s">
        <v>2106</v>
      </c>
      <c r="C754" t="s">
        <v>144</v>
      </c>
      <c r="E754" t="s">
        <v>868</v>
      </c>
      <c r="F754" t="s">
        <v>14</v>
      </c>
      <c r="G754" s="54" t="s">
        <v>2588</v>
      </c>
    </row>
    <row r="755" spans="1:7" x14ac:dyDescent="0.25">
      <c r="A755">
        <v>2656875</v>
      </c>
      <c r="B755" t="s">
        <v>2107</v>
      </c>
      <c r="C755" t="s">
        <v>128</v>
      </c>
      <c r="E755" t="s">
        <v>868</v>
      </c>
      <c r="F755" t="s">
        <v>14</v>
      </c>
      <c r="G755" s="54" t="s">
        <v>2588</v>
      </c>
    </row>
    <row r="756" spans="1:7" x14ac:dyDescent="0.25">
      <c r="A756">
        <v>1995832</v>
      </c>
      <c r="B756" t="s">
        <v>1244</v>
      </c>
      <c r="C756" t="s">
        <v>1245</v>
      </c>
      <c r="E756" t="s">
        <v>868</v>
      </c>
      <c r="F756" t="s">
        <v>14</v>
      </c>
      <c r="G756" s="54" t="s">
        <v>2588</v>
      </c>
    </row>
    <row r="757" spans="1:7" x14ac:dyDescent="0.25">
      <c r="A757">
        <v>2656746</v>
      </c>
      <c r="B757" t="s">
        <v>2108</v>
      </c>
      <c r="C757" t="s">
        <v>158</v>
      </c>
      <c r="E757" t="s">
        <v>868</v>
      </c>
      <c r="F757" t="s">
        <v>15</v>
      </c>
      <c r="G757" s="54" t="s">
        <v>2588</v>
      </c>
    </row>
    <row r="758" spans="1:7" x14ac:dyDescent="0.25">
      <c r="A758">
        <v>2115515</v>
      </c>
      <c r="B758" t="s">
        <v>1246</v>
      </c>
      <c r="C758" t="s">
        <v>109</v>
      </c>
      <c r="E758" t="s">
        <v>868</v>
      </c>
      <c r="F758" t="s">
        <v>14</v>
      </c>
      <c r="G758" s="54" t="s">
        <v>2588</v>
      </c>
    </row>
    <row r="759" spans="1:7" x14ac:dyDescent="0.25">
      <c r="A759">
        <v>2353789</v>
      </c>
      <c r="B759" t="s">
        <v>2109</v>
      </c>
      <c r="C759" t="s">
        <v>411</v>
      </c>
      <c r="E759" t="s">
        <v>868</v>
      </c>
      <c r="F759" t="s">
        <v>15</v>
      </c>
      <c r="G759" s="54" t="s">
        <v>2588</v>
      </c>
    </row>
    <row r="760" spans="1:7" x14ac:dyDescent="0.25">
      <c r="A760">
        <v>1805102</v>
      </c>
      <c r="B760" t="s">
        <v>83</v>
      </c>
      <c r="C760" t="s">
        <v>296</v>
      </c>
      <c r="E760" t="s">
        <v>868</v>
      </c>
      <c r="F760" t="s">
        <v>14</v>
      </c>
      <c r="G760" s="54" t="s">
        <v>2589</v>
      </c>
    </row>
    <row r="761" spans="1:7" x14ac:dyDescent="0.25">
      <c r="A761">
        <v>2035199</v>
      </c>
      <c r="B761" t="s">
        <v>2110</v>
      </c>
      <c r="C761" t="s">
        <v>816</v>
      </c>
      <c r="E761" t="s">
        <v>868</v>
      </c>
      <c r="F761" t="s">
        <v>14</v>
      </c>
      <c r="G761" s="54" t="s">
        <v>2589</v>
      </c>
    </row>
    <row r="762" spans="1:7" x14ac:dyDescent="0.25">
      <c r="A762">
        <v>2291578</v>
      </c>
      <c r="B762" t="s">
        <v>226</v>
      </c>
      <c r="C762" t="s">
        <v>155</v>
      </c>
      <c r="E762" t="s">
        <v>868</v>
      </c>
      <c r="F762" t="s">
        <v>14</v>
      </c>
      <c r="G762" s="54" t="s">
        <v>2589</v>
      </c>
    </row>
    <row r="763" spans="1:7" x14ac:dyDescent="0.25">
      <c r="A763">
        <v>2035183</v>
      </c>
      <c r="B763" t="s">
        <v>1249</v>
      </c>
      <c r="C763" t="s">
        <v>185</v>
      </c>
      <c r="E763" t="s">
        <v>868</v>
      </c>
      <c r="F763" t="s">
        <v>14</v>
      </c>
      <c r="G763" s="54" t="s">
        <v>2589</v>
      </c>
    </row>
    <row r="764" spans="1:7" x14ac:dyDescent="0.25">
      <c r="A764">
        <v>2365993</v>
      </c>
      <c r="B764" t="s">
        <v>2111</v>
      </c>
      <c r="C764" t="s">
        <v>171</v>
      </c>
      <c r="E764" t="s">
        <v>868</v>
      </c>
      <c r="F764" t="s">
        <v>14</v>
      </c>
      <c r="G764" s="54" t="s">
        <v>2589</v>
      </c>
    </row>
    <row r="765" spans="1:7" x14ac:dyDescent="0.25">
      <c r="A765">
        <v>2680452</v>
      </c>
      <c r="B765" t="s">
        <v>2112</v>
      </c>
      <c r="C765" t="s">
        <v>459</v>
      </c>
      <c r="E765" t="s">
        <v>868</v>
      </c>
      <c r="F765" t="s">
        <v>15</v>
      </c>
      <c r="G765" s="54" t="s">
        <v>2589</v>
      </c>
    </row>
    <row r="766" spans="1:7" x14ac:dyDescent="0.25">
      <c r="A766">
        <v>2654691</v>
      </c>
      <c r="B766" t="s">
        <v>2113</v>
      </c>
      <c r="C766" t="s">
        <v>2114</v>
      </c>
      <c r="E766" t="s">
        <v>868</v>
      </c>
      <c r="F766" t="s">
        <v>14</v>
      </c>
      <c r="G766" s="54" t="s">
        <v>2589</v>
      </c>
    </row>
    <row r="767" spans="1:7" x14ac:dyDescent="0.25">
      <c r="A767">
        <v>2467642</v>
      </c>
      <c r="B767" t="s">
        <v>1250</v>
      </c>
      <c r="C767" t="s">
        <v>1251</v>
      </c>
      <c r="E767" t="s">
        <v>868</v>
      </c>
      <c r="F767" t="s">
        <v>15</v>
      </c>
      <c r="G767" s="54" t="s">
        <v>2589</v>
      </c>
    </row>
    <row r="768" spans="1:7" x14ac:dyDescent="0.25">
      <c r="A768">
        <v>2467683</v>
      </c>
      <c r="B768" t="s">
        <v>1252</v>
      </c>
      <c r="C768" t="s">
        <v>149</v>
      </c>
      <c r="E768" t="s">
        <v>868</v>
      </c>
      <c r="F768" t="s">
        <v>15</v>
      </c>
      <c r="G768" s="54" t="s">
        <v>2589</v>
      </c>
    </row>
    <row r="769" spans="1:7" x14ac:dyDescent="0.25">
      <c r="A769">
        <v>2723284</v>
      </c>
      <c r="B769" t="s">
        <v>2115</v>
      </c>
      <c r="C769" t="s">
        <v>270</v>
      </c>
      <c r="E769" t="s">
        <v>868</v>
      </c>
      <c r="F769" t="s">
        <v>14</v>
      </c>
      <c r="G769" s="54" t="s">
        <v>2589</v>
      </c>
    </row>
    <row r="770" spans="1:7" x14ac:dyDescent="0.25">
      <c r="A770">
        <v>2372820</v>
      </c>
      <c r="B770" t="s">
        <v>310</v>
      </c>
      <c r="C770" t="s">
        <v>107</v>
      </c>
      <c r="E770" t="s">
        <v>868</v>
      </c>
      <c r="F770" t="s">
        <v>14</v>
      </c>
      <c r="G770" s="54" t="s">
        <v>2589</v>
      </c>
    </row>
    <row r="771" spans="1:7" x14ac:dyDescent="0.25">
      <c r="A771">
        <v>2654647</v>
      </c>
      <c r="B771" t="s">
        <v>2116</v>
      </c>
      <c r="C771" t="s">
        <v>201</v>
      </c>
      <c r="E771" t="s">
        <v>868</v>
      </c>
      <c r="F771" t="s">
        <v>15</v>
      </c>
      <c r="G771" s="54" t="s">
        <v>2589</v>
      </c>
    </row>
    <row r="772" spans="1:7" x14ac:dyDescent="0.25">
      <c r="A772">
        <v>1879597</v>
      </c>
      <c r="B772" t="s">
        <v>1255</v>
      </c>
      <c r="C772" t="s">
        <v>1256</v>
      </c>
      <c r="E772" t="s">
        <v>868</v>
      </c>
      <c r="F772" t="s">
        <v>14</v>
      </c>
      <c r="G772" s="54" t="s">
        <v>2589</v>
      </c>
    </row>
    <row r="773" spans="1:7" x14ac:dyDescent="0.25">
      <c r="A773">
        <v>2441918</v>
      </c>
      <c r="B773" t="s">
        <v>2117</v>
      </c>
      <c r="C773" t="s">
        <v>1041</v>
      </c>
      <c r="E773" t="s">
        <v>868</v>
      </c>
      <c r="F773" t="s">
        <v>14</v>
      </c>
      <c r="G773" s="54" t="s">
        <v>2589</v>
      </c>
    </row>
    <row r="774" spans="1:7" x14ac:dyDescent="0.25">
      <c r="A774">
        <v>2353964</v>
      </c>
      <c r="B774" t="s">
        <v>1259</v>
      </c>
      <c r="C774" t="s">
        <v>117</v>
      </c>
      <c r="E774" t="s">
        <v>868</v>
      </c>
      <c r="F774" t="s">
        <v>15</v>
      </c>
      <c r="G774" s="54" t="s">
        <v>2589</v>
      </c>
    </row>
    <row r="775" spans="1:7" x14ac:dyDescent="0.25">
      <c r="A775">
        <v>2353968</v>
      </c>
      <c r="B775" t="s">
        <v>1259</v>
      </c>
      <c r="C775" t="s">
        <v>50</v>
      </c>
      <c r="E775" t="s">
        <v>868</v>
      </c>
      <c r="F775" t="s">
        <v>15</v>
      </c>
      <c r="G775" s="54" t="s">
        <v>2589</v>
      </c>
    </row>
    <row r="776" spans="1:7" x14ac:dyDescent="0.25">
      <c r="A776">
        <v>2686542</v>
      </c>
      <c r="B776" t="s">
        <v>2118</v>
      </c>
      <c r="C776" t="s">
        <v>2119</v>
      </c>
      <c r="E776" t="s">
        <v>868</v>
      </c>
      <c r="F776" t="s">
        <v>15</v>
      </c>
      <c r="G776" s="54" t="s">
        <v>2589</v>
      </c>
    </row>
    <row r="777" spans="1:7" x14ac:dyDescent="0.25">
      <c r="A777">
        <v>2029473</v>
      </c>
      <c r="B777" t="s">
        <v>516</v>
      </c>
      <c r="C777" t="s">
        <v>253</v>
      </c>
      <c r="E777" t="s">
        <v>868</v>
      </c>
      <c r="F777" t="s">
        <v>15</v>
      </c>
      <c r="G777" s="54" t="s">
        <v>2589</v>
      </c>
    </row>
    <row r="778" spans="1:7" x14ac:dyDescent="0.25">
      <c r="A778">
        <v>2667133</v>
      </c>
      <c r="B778" t="s">
        <v>2120</v>
      </c>
      <c r="C778" t="s">
        <v>2121</v>
      </c>
      <c r="E778" t="s">
        <v>868</v>
      </c>
      <c r="F778" t="s">
        <v>14</v>
      </c>
      <c r="G778" s="54" t="s">
        <v>2589</v>
      </c>
    </row>
    <row r="779" spans="1:7" x14ac:dyDescent="0.25">
      <c r="A779">
        <v>2539151</v>
      </c>
      <c r="B779" t="s">
        <v>1261</v>
      </c>
      <c r="C779" t="s">
        <v>269</v>
      </c>
      <c r="E779" t="s">
        <v>868</v>
      </c>
      <c r="F779" t="s">
        <v>14</v>
      </c>
      <c r="G779" s="54" t="s">
        <v>2589</v>
      </c>
    </row>
    <row r="780" spans="1:7" x14ac:dyDescent="0.25">
      <c r="A780">
        <v>2653340</v>
      </c>
      <c r="B780" t="s">
        <v>2122</v>
      </c>
      <c r="C780" t="s">
        <v>44</v>
      </c>
      <c r="E780" t="s">
        <v>868</v>
      </c>
      <c r="F780" t="s">
        <v>15</v>
      </c>
      <c r="G780" s="54" t="s">
        <v>2590</v>
      </c>
    </row>
    <row r="781" spans="1:7" x14ac:dyDescent="0.25">
      <c r="A781">
        <v>1865372</v>
      </c>
      <c r="B781" t="s">
        <v>571</v>
      </c>
      <c r="C781" t="s">
        <v>1209</v>
      </c>
      <c r="E781" t="s">
        <v>868</v>
      </c>
      <c r="F781" t="s">
        <v>15</v>
      </c>
      <c r="G781" s="54" t="s">
        <v>2590</v>
      </c>
    </row>
    <row r="782" spans="1:7" x14ac:dyDescent="0.25">
      <c r="A782">
        <v>2642864</v>
      </c>
      <c r="B782" t="s">
        <v>2123</v>
      </c>
      <c r="C782" t="s">
        <v>286</v>
      </c>
      <c r="E782" t="s">
        <v>868</v>
      </c>
      <c r="F782" t="s">
        <v>15</v>
      </c>
      <c r="G782" s="54" t="s">
        <v>2590</v>
      </c>
    </row>
    <row r="783" spans="1:7" x14ac:dyDescent="0.25">
      <c r="A783">
        <v>2523039</v>
      </c>
      <c r="B783" t="s">
        <v>2124</v>
      </c>
      <c r="C783" t="s">
        <v>217</v>
      </c>
      <c r="E783" t="s">
        <v>868</v>
      </c>
      <c r="F783" t="s">
        <v>15</v>
      </c>
      <c r="G783" s="54" t="s">
        <v>2590</v>
      </c>
    </row>
    <row r="784" spans="1:7" x14ac:dyDescent="0.25">
      <c r="A784">
        <v>2642882</v>
      </c>
      <c r="B784" t="s">
        <v>2125</v>
      </c>
      <c r="C784" t="s">
        <v>2126</v>
      </c>
      <c r="E784" t="s">
        <v>868</v>
      </c>
      <c r="F784" t="s">
        <v>15</v>
      </c>
      <c r="G784" s="54" t="s">
        <v>2590</v>
      </c>
    </row>
    <row r="785" spans="1:7" x14ac:dyDescent="0.25">
      <c r="A785">
        <v>2254380</v>
      </c>
      <c r="B785" t="s">
        <v>398</v>
      </c>
      <c r="C785" t="s">
        <v>326</v>
      </c>
      <c r="E785" t="s">
        <v>868</v>
      </c>
      <c r="F785" t="s">
        <v>15</v>
      </c>
      <c r="G785" s="54" t="s">
        <v>2590</v>
      </c>
    </row>
    <row r="786" spans="1:7" x14ac:dyDescent="0.25">
      <c r="A786">
        <v>2523310</v>
      </c>
      <c r="B786" t="s">
        <v>175</v>
      </c>
      <c r="C786" t="s">
        <v>97</v>
      </c>
      <c r="E786" t="s">
        <v>868</v>
      </c>
      <c r="F786" t="s">
        <v>14</v>
      </c>
      <c r="G786" s="54" t="s">
        <v>2590</v>
      </c>
    </row>
    <row r="787" spans="1:7" x14ac:dyDescent="0.25">
      <c r="A787">
        <v>2333361</v>
      </c>
      <c r="B787" t="s">
        <v>577</v>
      </c>
      <c r="C787" t="s">
        <v>221</v>
      </c>
      <c r="E787" t="s">
        <v>868</v>
      </c>
      <c r="F787" t="s">
        <v>15</v>
      </c>
      <c r="G787" s="54" t="s">
        <v>2591</v>
      </c>
    </row>
    <row r="788" spans="1:7" x14ac:dyDescent="0.25">
      <c r="A788">
        <v>2701480</v>
      </c>
      <c r="B788" t="s">
        <v>1832</v>
      </c>
      <c r="C788" t="s">
        <v>120</v>
      </c>
      <c r="E788" t="s">
        <v>868</v>
      </c>
      <c r="F788" t="s">
        <v>15</v>
      </c>
      <c r="G788" s="54" t="s">
        <v>2591</v>
      </c>
    </row>
    <row r="789" spans="1:7" x14ac:dyDescent="0.25">
      <c r="A789">
        <v>2578806</v>
      </c>
      <c r="B789" t="s">
        <v>258</v>
      </c>
      <c r="C789" t="s">
        <v>158</v>
      </c>
      <c r="E789" t="s">
        <v>868</v>
      </c>
      <c r="F789" t="s">
        <v>15</v>
      </c>
      <c r="G789" s="54" t="s">
        <v>2591</v>
      </c>
    </row>
    <row r="790" spans="1:7" x14ac:dyDescent="0.25">
      <c r="A790">
        <v>2703220</v>
      </c>
      <c r="B790" t="s">
        <v>2127</v>
      </c>
      <c r="C790" t="s">
        <v>326</v>
      </c>
      <c r="E790" t="s">
        <v>868</v>
      </c>
      <c r="F790" t="s">
        <v>15</v>
      </c>
      <c r="G790" s="54" t="s">
        <v>2591</v>
      </c>
    </row>
    <row r="791" spans="1:7" x14ac:dyDescent="0.25">
      <c r="A791">
        <v>1956857</v>
      </c>
      <c r="B791" t="s">
        <v>322</v>
      </c>
      <c r="C791" t="s">
        <v>2128</v>
      </c>
      <c r="E791" t="s">
        <v>868</v>
      </c>
      <c r="F791" t="s">
        <v>15</v>
      </c>
      <c r="G791" s="54" t="s">
        <v>2591</v>
      </c>
    </row>
    <row r="792" spans="1:7" x14ac:dyDescent="0.25">
      <c r="A792">
        <v>2195438</v>
      </c>
      <c r="B792" t="s">
        <v>355</v>
      </c>
      <c r="C792" t="s">
        <v>597</v>
      </c>
      <c r="E792" t="s">
        <v>868</v>
      </c>
      <c r="F792" t="s">
        <v>15</v>
      </c>
      <c r="G792" s="54" t="s">
        <v>2591</v>
      </c>
    </row>
    <row r="793" spans="1:7" x14ac:dyDescent="0.25">
      <c r="A793">
        <v>2571412</v>
      </c>
      <c r="B793" t="s">
        <v>406</v>
      </c>
      <c r="C793" t="s">
        <v>962</v>
      </c>
      <c r="E793" t="s">
        <v>868</v>
      </c>
      <c r="F793" t="s">
        <v>15</v>
      </c>
      <c r="G793" s="54" t="s">
        <v>2591</v>
      </c>
    </row>
    <row r="794" spans="1:7" x14ac:dyDescent="0.25">
      <c r="A794">
        <v>2108374</v>
      </c>
      <c r="B794" t="s">
        <v>409</v>
      </c>
      <c r="C794" t="s">
        <v>271</v>
      </c>
      <c r="E794" t="s">
        <v>868</v>
      </c>
      <c r="F794" t="s">
        <v>14</v>
      </c>
      <c r="G794" s="54" t="s">
        <v>2591</v>
      </c>
    </row>
    <row r="795" spans="1:7" x14ac:dyDescent="0.25">
      <c r="A795">
        <v>2729540</v>
      </c>
      <c r="B795" t="s">
        <v>416</v>
      </c>
      <c r="C795" t="s">
        <v>209</v>
      </c>
      <c r="E795" t="s">
        <v>868</v>
      </c>
      <c r="F795" t="s">
        <v>15</v>
      </c>
      <c r="G795" s="54" t="s">
        <v>2591</v>
      </c>
    </row>
    <row r="796" spans="1:7" x14ac:dyDescent="0.25">
      <c r="A796">
        <v>2609316</v>
      </c>
      <c r="B796" t="s">
        <v>2129</v>
      </c>
      <c r="C796" t="s">
        <v>2130</v>
      </c>
      <c r="E796" t="s">
        <v>868</v>
      </c>
      <c r="F796" t="s">
        <v>15</v>
      </c>
      <c r="G796" s="54" t="s">
        <v>2591</v>
      </c>
    </row>
    <row r="797" spans="1:7" x14ac:dyDescent="0.25">
      <c r="A797">
        <v>2392161</v>
      </c>
      <c r="B797" t="s">
        <v>2131</v>
      </c>
      <c r="C797" t="s">
        <v>364</v>
      </c>
      <c r="E797" t="s">
        <v>868</v>
      </c>
      <c r="F797" t="s">
        <v>15</v>
      </c>
      <c r="G797" s="54" t="s">
        <v>2591</v>
      </c>
    </row>
    <row r="798" spans="1:7" x14ac:dyDescent="0.25">
      <c r="A798">
        <v>2308430</v>
      </c>
      <c r="B798" t="s">
        <v>2132</v>
      </c>
      <c r="C798" t="s">
        <v>253</v>
      </c>
      <c r="E798" t="s">
        <v>868</v>
      </c>
      <c r="F798" t="s">
        <v>15</v>
      </c>
      <c r="G798" s="54" t="s">
        <v>2592</v>
      </c>
    </row>
    <row r="799" spans="1:7" x14ac:dyDescent="0.25">
      <c r="A799">
        <v>2675547</v>
      </c>
      <c r="B799" t="s">
        <v>2133</v>
      </c>
      <c r="C799" t="s">
        <v>140</v>
      </c>
      <c r="E799" t="s">
        <v>868</v>
      </c>
      <c r="F799" t="s">
        <v>15</v>
      </c>
      <c r="G799" s="54" t="s">
        <v>2592</v>
      </c>
    </row>
    <row r="800" spans="1:7" x14ac:dyDescent="0.25">
      <c r="A800">
        <v>2501172</v>
      </c>
      <c r="B800" t="s">
        <v>297</v>
      </c>
      <c r="C800" t="s">
        <v>1269</v>
      </c>
      <c r="E800" t="s">
        <v>868</v>
      </c>
      <c r="F800" t="s">
        <v>14</v>
      </c>
      <c r="G800" s="54" t="s">
        <v>2592</v>
      </c>
    </row>
    <row r="801" spans="1:7" x14ac:dyDescent="0.25">
      <c r="A801">
        <v>2247437</v>
      </c>
      <c r="B801" t="s">
        <v>1270</v>
      </c>
      <c r="C801" t="s">
        <v>248</v>
      </c>
      <c r="E801" t="s">
        <v>868</v>
      </c>
      <c r="F801" t="s">
        <v>14</v>
      </c>
      <c r="G801" s="54" t="s">
        <v>2592</v>
      </c>
    </row>
    <row r="802" spans="1:7" x14ac:dyDescent="0.25">
      <c r="A802">
        <v>2302237</v>
      </c>
      <c r="B802" t="s">
        <v>2134</v>
      </c>
      <c r="C802" t="s">
        <v>2135</v>
      </c>
      <c r="E802" t="s">
        <v>868</v>
      </c>
      <c r="F802" t="s">
        <v>14</v>
      </c>
      <c r="G802" s="54" t="s">
        <v>2592</v>
      </c>
    </row>
    <row r="803" spans="1:7" x14ac:dyDescent="0.25">
      <c r="A803">
        <v>2331417</v>
      </c>
      <c r="B803" t="s">
        <v>1263</v>
      </c>
      <c r="C803" t="s">
        <v>1283</v>
      </c>
      <c r="E803" t="s">
        <v>868</v>
      </c>
      <c r="F803" t="s">
        <v>15</v>
      </c>
      <c r="G803" s="54" t="s">
        <v>2592</v>
      </c>
    </row>
    <row r="804" spans="1:7" x14ac:dyDescent="0.25">
      <c r="A804">
        <v>2264744</v>
      </c>
      <c r="B804" t="s">
        <v>2136</v>
      </c>
      <c r="C804" t="s">
        <v>133</v>
      </c>
      <c r="E804" t="s">
        <v>868</v>
      </c>
      <c r="F804" t="s">
        <v>15</v>
      </c>
      <c r="G804" s="54" t="s">
        <v>2592</v>
      </c>
    </row>
    <row r="805" spans="1:7" x14ac:dyDescent="0.25">
      <c r="A805">
        <v>2248854</v>
      </c>
      <c r="B805" t="s">
        <v>2137</v>
      </c>
      <c r="C805" t="s">
        <v>500</v>
      </c>
      <c r="E805" t="s">
        <v>868</v>
      </c>
      <c r="F805" t="s">
        <v>14</v>
      </c>
      <c r="G805" s="54" t="s">
        <v>2592</v>
      </c>
    </row>
    <row r="806" spans="1:7" x14ac:dyDescent="0.25">
      <c r="A806">
        <v>2579224</v>
      </c>
      <c r="B806" t="s">
        <v>2138</v>
      </c>
      <c r="C806" t="s">
        <v>2139</v>
      </c>
      <c r="E806" t="s">
        <v>868</v>
      </c>
      <c r="F806" t="s">
        <v>14</v>
      </c>
      <c r="G806" s="54" t="s">
        <v>2592</v>
      </c>
    </row>
    <row r="807" spans="1:7" x14ac:dyDescent="0.25">
      <c r="A807">
        <v>2616196</v>
      </c>
      <c r="B807" t="s">
        <v>2140</v>
      </c>
      <c r="C807" t="s">
        <v>123</v>
      </c>
      <c r="E807" t="s">
        <v>868</v>
      </c>
      <c r="F807" t="s">
        <v>15</v>
      </c>
      <c r="G807" s="54" t="s">
        <v>2592</v>
      </c>
    </row>
    <row r="808" spans="1:7" x14ac:dyDescent="0.25">
      <c r="A808">
        <v>2512131</v>
      </c>
      <c r="B808" t="s">
        <v>2141</v>
      </c>
      <c r="C808" t="s">
        <v>160</v>
      </c>
      <c r="E808" t="s">
        <v>868</v>
      </c>
      <c r="F808" t="s">
        <v>14</v>
      </c>
      <c r="G808" s="54" t="s">
        <v>2592</v>
      </c>
    </row>
    <row r="809" spans="1:7" x14ac:dyDescent="0.25">
      <c r="A809">
        <v>2697539</v>
      </c>
      <c r="B809" t="s">
        <v>2142</v>
      </c>
      <c r="C809" t="s">
        <v>357</v>
      </c>
      <c r="E809" t="s">
        <v>868</v>
      </c>
      <c r="F809" t="s">
        <v>14</v>
      </c>
      <c r="G809" s="54" t="s">
        <v>2592</v>
      </c>
    </row>
    <row r="810" spans="1:7" x14ac:dyDescent="0.25">
      <c r="A810">
        <v>2627987</v>
      </c>
      <c r="B810" t="s">
        <v>1274</v>
      </c>
      <c r="C810" t="s">
        <v>2143</v>
      </c>
      <c r="E810" t="s">
        <v>868</v>
      </c>
      <c r="F810" t="s">
        <v>14</v>
      </c>
      <c r="G810" s="54" t="s">
        <v>2592</v>
      </c>
    </row>
    <row r="811" spans="1:7" x14ac:dyDescent="0.25">
      <c r="A811">
        <v>2578715</v>
      </c>
      <c r="B811" t="s">
        <v>1274</v>
      </c>
      <c r="C811" t="s">
        <v>1125</v>
      </c>
      <c r="E811" t="s">
        <v>868</v>
      </c>
      <c r="F811" t="s">
        <v>15</v>
      </c>
      <c r="G811" s="54" t="s">
        <v>2592</v>
      </c>
    </row>
    <row r="812" spans="1:7" x14ac:dyDescent="0.25">
      <c r="A812">
        <v>2300070</v>
      </c>
      <c r="B812" t="s">
        <v>112</v>
      </c>
      <c r="C812" t="s">
        <v>36</v>
      </c>
      <c r="E812" t="s">
        <v>868</v>
      </c>
      <c r="F812" t="s">
        <v>14</v>
      </c>
      <c r="G812" s="54" t="s">
        <v>2593</v>
      </c>
    </row>
    <row r="813" spans="1:7" x14ac:dyDescent="0.25">
      <c r="A813">
        <v>2331967</v>
      </c>
      <c r="B813" t="s">
        <v>454</v>
      </c>
      <c r="C813" t="s">
        <v>352</v>
      </c>
      <c r="E813" t="s">
        <v>868</v>
      </c>
      <c r="F813" t="s">
        <v>15</v>
      </c>
      <c r="G813" s="54" t="s">
        <v>2593</v>
      </c>
    </row>
    <row r="814" spans="1:7" x14ac:dyDescent="0.25">
      <c r="A814">
        <v>2480379</v>
      </c>
      <c r="B814" t="s">
        <v>551</v>
      </c>
      <c r="C814" t="s">
        <v>213</v>
      </c>
      <c r="E814" t="s">
        <v>868</v>
      </c>
      <c r="F814" t="s">
        <v>14</v>
      </c>
      <c r="G814" s="54" t="s">
        <v>2593</v>
      </c>
    </row>
    <row r="815" spans="1:7" x14ac:dyDescent="0.25">
      <c r="A815">
        <v>2476589</v>
      </c>
      <c r="B815" t="s">
        <v>69</v>
      </c>
      <c r="C815" t="s">
        <v>1264</v>
      </c>
      <c r="E815" t="s">
        <v>868</v>
      </c>
      <c r="F815" t="s">
        <v>15</v>
      </c>
      <c r="G815" s="54" t="s">
        <v>2594</v>
      </c>
    </row>
    <row r="816" spans="1:7" x14ac:dyDescent="0.25">
      <c r="A816">
        <v>2287255</v>
      </c>
      <c r="B816" t="s">
        <v>1275</v>
      </c>
      <c r="C816" t="s">
        <v>90</v>
      </c>
      <c r="E816" t="s">
        <v>868</v>
      </c>
      <c r="F816" t="s">
        <v>14</v>
      </c>
      <c r="G816" s="54" t="s">
        <v>2594</v>
      </c>
    </row>
    <row r="817" spans="1:7" x14ac:dyDescent="0.25">
      <c r="A817">
        <v>2287221</v>
      </c>
      <c r="B817" t="s">
        <v>1276</v>
      </c>
      <c r="C817" t="s">
        <v>128</v>
      </c>
      <c r="E817" t="s">
        <v>868</v>
      </c>
      <c r="F817" t="s">
        <v>14</v>
      </c>
      <c r="G817" s="54" t="s">
        <v>2594</v>
      </c>
    </row>
    <row r="818" spans="1:7" x14ac:dyDescent="0.25">
      <c r="A818">
        <v>2566799</v>
      </c>
      <c r="B818" t="s">
        <v>2144</v>
      </c>
      <c r="C818" t="s">
        <v>2145</v>
      </c>
      <c r="E818" t="s">
        <v>868</v>
      </c>
      <c r="F818" t="s">
        <v>15</v>
      </c>
      <c r="G818" s="54" t="s">
        <v>2594</v>
      </c>
    </row>
    <row r="819" spans="1:7" x14ac:dyDescent="0.25">
      <c r="A819">
        <v>2409697</v>
      </c>
      <c r="B819" t="s">
        <v>1277</v>
      </c>
      <c r="C819" t="s">
        <v>53</v>
      </c>
      <c r="E819" t="s">
        <v>868</v>
      </c>
      <c r="F819" t="s">
        <v>14</v>
      </c>
      <c r="G819" s="54" t="s">
        <v>2594</v>
      </c>
    </row>
    <row r="820" spans="1:7" x14ac:dyDescent="0.25">
      <c r="A820">
        <v>2672489</v>
      </c>
      <c r="B820" t="s">
        <v>2146</v>
      </c>
      <c r="C820" t="s">
        <v>820</v>
      </c>
      <c r="E820" t="s">
        <v>868</v>
      </c>
      <c r="F820" t="s">
        <v>14</v>
      </c>
      <c r="G820" s="54" t="s">
        <v>2594</v>
      </c>
    </row>
    <row r="821" spans="1:7" x14ac:dyDescent="0.25">
      <c r="A821">
        <v>2659597</v>
      </c>
      <c r="B821" t="s">
        <v>2147</v>
      </c>
      <c r="C821" t="s">
        <v>185</v>
      </c>
      <c r="E821" t="s">
        <v>868</v>
      </c>
      <c r="F821" t="s">
        <v>14</v>
      </c>
      <c r="G821" s="54" t="s">
        <v>2594</v>
      </c>
    </row>
    <row r="822" spans="1:7" x14ac:dyDescent="0.25">
      <c r="A822">
        <v>2672509</v>
      </c>
      <c r="B822" t="s">
        <v>2148</v>
      </c>
      <c r="C822" t="s">
        <v>197</v>
      </c>
      <c r="E822" t="s">
        <v>868</v>
      </c>
      <c r="F822" t="s">
        <v>15</v>
      </c>
      <c r="G822" s="54" t="s">
        <v>2594</v>
      </c>
    </row>
    <row r="823" spans="1:7" x14ac:dyDescent="0.25">
      <c r="A823">
        <v>2341678</v>
      </c>
      <c r="B823" t="s">
        <v>2149</v>
      </c>
      <c r="C823" t="s">
        <v>267</v>
      </c>
      <c r="E823" t="s">
        <v>868</v>
      </c>
      <c r="F823" t="s">
        <v>15</v>
      </c>
      <c r="G823" s="54" t="s">
        <v>2594</v>
      </c>
    </row>
    <row r="824" spans="1:7" x14ac:dyDescent="0.25">
      <c r="A824">
        <v>2208607</v>
      </c>
      <c r="B824" t="s">
        <v>1278</v>
      </c>
      <c r="C824" t="s">
        <v>282</v>
      </c>
      <c r="E824" t="s">
        <v>868</v>
      </c>
      <c r="F824" t="s">
        <v>15</v>
      </c>
      <c r="G824" s="54" t="s">
        <v>2594</v>
      </c>
    </row>
    <row r="825" spans="1:7" x14ac:dyDescent="0.25">
      <c r="A825">
        <v>2566961</v>
      </c>
      <c r="B825" t="s">
        <v>1280</v>
      </c>
      <c r="C825" t="s">
        <v>105</v>
      </c>
      <c r="E825" t="s">
        <v>868</v>
      </c>
      <c r="F825" t="s">
        <v>14</v>
      </c>
      <c r="G825" s="54" t="s">
        <v>2594</v>
      </c>
    </row>
    <row r="826" spans="1:7" x14ac:dyDescent="0.25">
      <c r="A826">
        <v>2476622</v>
      </c>
      <c r="B826" t="s">
        <v>1281</v>
      </c>
      <c r="C826" t="s">
        <v>1282</v>
      </c>
      <c r="E826" t="s">
        <v>868</v>
      </c>
      <c r="F826" t="s">
        <v>15</v>
      </c>
      <c r="G826" s="54" t="s">
        <v>2594</v>
      </c>
    </row>
    <row r="827" spans="1:7" x14ac:dyDescent="0.25">
      <c r="A827">
        <v>2476631</v>
      </c>
      <c r="B827" t="s">
        <v>457</v>
      </c>
      <c r="C827" t="s">
        <v>2150</v>
      </c>
      <c r="E827" t="s">
        <v>868</v>
      </c>
      <c r="F827" t="s">
        <v>14</v>
      </c>
      <c r="G827" s="54" t="s">
        <v>2594</v>
      </c>
    </row>
    <row r="828" spans="1:7" x14ac:dyDescent="0.25">
      <c r="A828">
        <v>2266564</v>
      </c>
      <c r="B828" t="s">
        <v>476</v>
      </c>
      <c r="C828" t="s">
        <v>1283</v>
      </c>
      <c r="E828" t="s">
        <v>868</v>
      </c>
      <c r="F828" t="s">
        <v>15</v>
      </c>
      <c r="G828" s="54" t="s">
        <v>2594</v>
      </c>
    </row>
    <row r="829" spans="1:7" x14ac:dyDescent="0.25">
      <c r="A829">
        <v>2566835</v>
      </c>
      <c r="B829" t="s">
        <v>487</v>
      </c>
      <c r="C829" t="s">
        <v>591</v>
      </c>
      <c r="E829" t="s">
        <v>868</v>
      </c>
      <c r="F829" t="s">
        <v>14</v>
      </c>
      <c r="G829" s="54" t="s">
        <v>2594</v>
      </c>
    </row>
    <row r="830" spans="1:7" x14ac:dyDescent="0.25">
      <c r="A830">
        <v>2691992</v>
      </c>
      <c r="B830" t="s">
        <v>2151</v>
      </c>
      <c r="C830" t="s">
        <v>178</v>
      </c>
      <c r="E830" t="s">
        <v>868</v>
      </c>
      <c r="F830" t="s">
        <v>15</v>
      </c>
      <c r="G830" s="54" t="s">
        <v>2594</v>
      </c>
    </row>
    <row r="831" spans="1:7" x14ac:dyDescent="0.25">
      <c r="A831">
        <v>2134959</v>
      </c>
      <c r="B831" t="s">
        <v>169</v>
      </c>
      <c r="C831" t="s">
        <v>171</v>
      </c>
      <c r="E831" t="s">
        <v>868</v>
      </c>
      <c r="F831" t="s">
        <v>14</v>
      </c>
      <c r="G831" s="54" t="s">
        <v>2595</v>
      </c>
    </row>
    <row r="832" spans="1:7" x14ac:dyDescent="0.25">
      <c r="A832">
        <v>2499689</v>
      </c>
      <c r="B832" t="s">
        <v>2152</v>
      </c>
      <c r="C832" t="s">
        <v>2153</v>
      </c>
      <c r="E832" t="s">
        <v>868</v>
      </c>
      <c r="F832" t="s">
        <v>15</v>
      </c>
      <c r="G832" s="54" t="s">
        <v>2595</v>
      </c>
    </row>
    <row r="833" spans="1:7" x14ac:dyDescent="0.25">
      <c r="A833">
        <v>2588351</v>
      </c>
      <c r="B833" t="s">
        <v>2154</v>
      </c>
      <c r="C833" t="s">
        <v>850</v>
      </c>
      <c r="E833" t="s">
        <v>868</v>
      </c>
      <c r="F833" t="s">
        <v>15</v>
      </c>
      <c r="G833" s="54" t="s">
        <v>2595</v>
      </c>
    </row>
    <row r="834" spans="1:7" x14ac:dyDescent="0.25">
      <c r="A834">
        <v>2094112</v>
      </c>
      <c r="B834" t="s">
        <v>783</v>
      </c>
      <c r="C834" t="s">
        <v>100</v>
      </c>
      <c r="E834" t="s">
        <v>868</v>
      </c>
      <c r="F834" t="s">
        <v>14</v>
      </c>
      <c r="G834" s="54" t="s">
        <v>2595</v>
      </c>
    </row>
    <row r="835" spans="1:7" x14ac:dyDescent="0.25">
      <c r="A835">
        <v>2292093</v>
      </c>
      <c r="B835" t="s">
        <v>2155</v>
      </c>
      <c r="C835" t="s">
        <v>2156</v>
      </c>
      <c r="E835" t="s">
        <v>868</v>
      </c>
      <c r="F835" t="s">
        <v>14</v>
      </c>
      <c r="G835" s="54" t="s">
        <v>2595</v>
      </c>
    </row>
    <row r="836" spans="1:7" x14ac:dyDescent="0.25">
      <c r="A836">
        <v>2386575</v>
      </c>
      <c r="B836" t="s">
        <v>401</v>
      </c>
      <c r="C836" t="s">
        <v>819</v>
      </c>
      <c r="E836" t="s">
        <v>868</v>
      </c>
      <c r="F836" t="s">
        <v>15</v>
      </c>
      <c r="G836" s="54" t="s">
        <v>2595</v>
      </c>
    </row>
    <row r="837" spans="1:7" x14ac:dyDescent="0.25">
      <c r="A837">
        <v>2548942</v>
      </c>
      <c r="B837" t="s">
        <v>461</v>
      </c>
      <c r="C837" t="s">
        <v>72</v>
      </c>
      <c r="E837" t="s">
        <v>868</v>
      </c>
      <c r="F837" t="s">
        <v>15</v>
      </c>
      <c r="G837" s="54" t="s">
        <v>2595</v>
      </c>
    </row>
    <row r="838" spans="1:7" x14ac:dyDescent="0.25">
      <c r="A838">
        <v>2301722</v>
      </c>
      <c r="B838" t="s">
        <v>2157</v>
      </c>
      <c r="C838" t="s">
        <v>140</v>
      </c>
      <c r="E838" t="s">
        <v>868</v>
      </c>
      <c r="F838" t="s">
        <v>15</v>
      </c>
      <c r="G838" s="54" t="s">
        <v>2595</v>
      </c>
    </row>
    <row r="839" spans="1:7" x14ac:dyDescent="0.25">
      <c r="A839">
        <v>2658721</v>
      </c>
      <c r="B839" t="s">
        <v>2158</v>
      </c>
      <c r="C839" t="s">
        <v>1913</v>
      </c>
      <c r="E839" t="s">
        <v>868</v>
      </c>
      <c r="F839" t="s">
        <v>14</v>
      </c>
      <c r="G839" s="54" t="s">
        <v>2595</v>
      </c>
    </row>
    <row r="840" spans="1:7" x14ac:dyDescent="0.25">
      <c r="A840">
        <v>2588330</v>
      </c>
      <c r="B840" t="s">
        <v>1286</v>
      </c>
      <c r="C840" t="s">
        <v>584</v>
      </c>
      <c r="E840" t="s">
        <v>868</v>
      </c>
      <c r="F840" t="s">
        <v>14</v>
      </c>
      <c r="G840" s="54" t="s">
        <v>2595</v>
      </c>
    </row>
    <row r="841" spans="1:7" x14ac:dyDescent="0.25">
      <c r="A841">
        <v>2702527</v>
      </c>
      <c r="B841" t="s">
        <v>2159</v>
      </c>
      <c r="C841" t="s">
        <v>1016</v>
      </c>
      <c r="E841" t="s">
        <v>868</v>
      </c>
      <c r="F841" t="s">
        <v>14</v>
      </c>
      <c r="G841" s="54" t="s">
        <v>2596</v>
      </c>
    </row>
    <row r="842" spans="1:7" x14ac:dyDescent="0.25">
      <c r="A842">
        <v>1999712</v>
      </c>
      <c r="B842" t="s">
        <v>190</v>
      </c>
      <c r="C842" t="s">
        <v>620</v>
      </c>
      <c r="E842" t="s">
        <v>869</v>
      </c>
      <c r="F842" t="s">
        <v>14</v>
      </c>
      <c r="G842" s="54" t="s">
        <v>2535</v>
      </c>
    </row>
    <row r="843" spans="1:7" x14ac:dyDescent="0.25">
      <c r="A843">
        <v>2269612</v>
      </c>
      <c r="B843" t="s">
        <v>870</v>
      </c>
      <c r="C843" t="s">
        <v>159</v>
      </c>
      <c r="E843" t="s">
        <v>869</v>
      </c>
      <c r="F843" t="s">
        <v>14</v>
      </c>
      <c r="G843" s="54" t="s">
        <v>2535</v>
      </c>
    </row>
    <row r="844" spans="1:7" x14ac:dyDescent="0.25">
      <c r="A844">
        <v>1971409</v>
      </c>
      <c r="B844" t="s">
        <v>224</v>
      </c>
      <c r="C844" t="s">
        <v>263</v>
      </c>
      <c r="E844" t="s">
        <v>869</v>
      </c>
      <c r="F844" t="s">
        <v>15</v>
      </c>
      <c r="G844" s="54" t="s">
        <v>2535</v>
      </c>
    </row>
    <row r="845" spans="1:7" x14ac:dyDescent="0.25">
      <c r="A845">
        <v>2275696</v>
      </c>
      <c r="B845" t="s">
        <v>238</v>
      </c>
      <c r="C845" t="s">
        <v>872</v>
      </c>
      <c r="E845" t="s">
        <v>869</v>
      </c>
      <c r="F845" t="s">
        <v>15</v>
      </c>
      <c r="G845" s="54" t="s">
        <v>2535</v>
      </c>
    </row>
    <row r="846" spans="1:7" x14ac:dyDescent="0.25">
      <c r="A846">
        <v>2345272</v>
      </c>
      <c r="B846" t="s">
        <v>874</v>
      </c>
      <c r="C846" t="s">
        <v>50</v>
      </c>
      <c r="E846" t="s">
        <v>869</v>
      </c>
      <c r="F846" t="s">
        <v>15</v>
      </c>
      <c r="G846" s="54" t="s">
        <v>2535</v>
      </c>
    </row>
    <row r="847" spans="1:7" x14ac:dyDescent="0.25">
      <c r="A847">
        <v>2372058</v>
      </c>
      <c r="B847" t="s">
        <v>948</v>
      </c>
      <c r="C847" t="s">
        <v>2160</v>
      </c>
      <c r="E847" t="s">
        <v>869</v>
      </c>
      <c r="F847" t="s">
        <v>15</v>
      </c>
      <c r="G847" s="54" t="s">
        <v>2535</v>
      </c>
    </row>
    <row r="848" spans="1:7" x14ac:dyDescent="0.25">
      <c r="A848">
        <v>2346084</v>
      </c>
      <c r="B848" t="s">
        <v>778</v>
      </c>
      <c r="C848" t="s">
        <v>250</v>
      </c>
      <c r="E848" t="s">
        <v>869</v>
      </c>
      <c r="F848" t="s">
        <v>15</v>
      </c>
      <c r="G848" s="54" t="s">
        <v>2535</v>
      </c>
    </row>
    <row r="849" spans="1:7" x14ac:dyDescent="0.25">
      <c r="A849">
        <v>2655669</v>
      </c>
      <c r="B849" t="s">
        <v>2161</v>
      </c>
      <c r="C849" t="s">
        <v>116</v>
      </c>
      <c r="E849" t="s">
        <v>869</v>
      </c>
      <c r="F849" t="s">
        <v>14</v>
      </c>
      <c r="G849" s="54" t="s">
        <v>2535</v>
      </c>
    </row>
    <row r="850" spans="1:7" x14ac:dyDescent="0.25">
      <c r="A850">
        <v>2336300</v>
      </c>
      <c r="B850" t="s">
        <v>335</v>
      </c>
      <c r="C850" t="s">
        <v>875</v>
      </c>
      <c r="E850" t="s">
        <v>869</v>
      </c>
      <c r="F850" t="s">
        <v>15</v>
      </c>
      <c r="G850" s="54" t="s">
        <v>2535</v>
      </c>
    </row>
    <row r="851" spans="1:7" x14ac:dyDescent="0.25">
      <c r="A851">
        <v>2600999</v>
      </c>
      <c r="B851" t="s">
        <v>341</v>
      </c>
      <c r="C851" t="s">
        <v>117</v>
      </c>
      <c r="E851" t="s">
        <v>869</v>
      </c>
      <c r="F851" t="s">
        <v>15</v>
      </c>
      <c r="G851" s="54" t="s">
        <v>2535</v>
      </c>
    </row>
    <row r="852" spans="1:7" x14ac:dyDescent="0.25">
      <c r="A852">
        <v>2337181</v>
      </c>
      <c r="B852" t="s">
        <v>877</v>
      </c>
      <c r="C852" t="s">
        <v>822</v>
      </c>
      <c r="E852" t="s">
        <v>869</v>
      </c>
      <c r="F852" t="s">
        <v>15</v>
      </c>
      <c r="G852" s="54" t="s">
        <v>2535</v>
      </c>
    </row>
    <row r="853" spans="1:7" x14ac:dyDescent="0.25">
      <c r="A853">
        <v>2700015</v>
      </c>
      <c r="B853" t="s">
        <v>2162</v>
      </c>
      <c r="C853" t="s">
        <v>2163</v>
      </c>
      <c r="E853" t="s">
        <v>869</v>
      </c>
      <c r="F853" t="s">
        <v>14</v>
      </c>
      <c r="G853" s="54" t="s">
        <v>2535</v>
      </c>
    </row>
    <row r="854" spans="1:7" x14ac:dyDescent="0.25">
      <c r="A854">
        <v>2365565</v>
      </c>
      <c r="B854" t="s">
        <v>2164</v>
      </c>
      <c r="C854" t="s">
        <v>2165</v>
      </c>
      <c r="E854" t="s">
        <v>869</v>
      </c>
      <c r="F854" t="s">
        <v>15</v>
      </c>
      <c r="G854" s="54" t="s">
        <v>2535</v>
      </c>
    </row>
    <row r="855" spans="1:7" x14ac:dyDescent="0.25">
      <c r="A855">
        <v>2377913</v>
      </c>
      <c r="B855" t="s">
        <v>1288</v>
      </c>
      <c r="C855" t="s">
        <v>43</v>
      </c>
      <c r="E855" t="s">
        <v>869</v>
      </c>
      <c r="F855" t="s">
        <v>15</v>
      </c>
      <c r="G855" s="54" t="s">
        <v>2535</v>
      </c>
    </row>
    <row r="856" spans="1:7" x14ac:dyDescent="0.25">
      <c r="A856">
        <v>1905199</v>
      </c>
      <c r="B856" t="s">
        <v>1289</v>
      </c>
      <c r="C856" t="s">
        <v>430</v>
      </c>
      <c r="E856" t="s">
        <v>869</v>
      </c>
      <c r="F856" t="s">
        <v>14</v>
      </c>
      <c r="G856" s="54" t="s">
        <v>2535</v>
      </c>
    </row>
    <row r="857" spans="1:7" x14ac:dyDescent="0.25">
      <c r="A857">
        <v>2334754</v>
      </c>
      <c r="B857" t="s">
        <v>580</v>
      </c>
      <c r="C857" t="s">
        <v>616</v>
      </c>
      <c r="E857" t="s">
        <v>869</v>
      </c>
      <c r="F857" t="s">
        <v>15</v>
      </c>
      <c r="G857" s="54" t="s">
        <v>2535</v>
      </c>
    </row>
    <row r="858" spans="1:7" x14ac:dyDescent="0.25">
      <c r="A858">
        <v>2001629</v>
      </c>
      <c r="B858" t="s">
        <v>465</v>
      </c>
      <c r="C858" t="s">
        <v>68</v>
      </c>
      <c r="E858" t="s">
        <v>869</v>
      </c>
      <c r="F858" t="s">
        <v>15</v>
      </c>
      <c r="G858" s="54" t="s">
        <v>2535</v>
      </c>
    </row>
    <row r="859" spans="1:7" x14ac:dyDescent="0.25">
      <c r="A859">
        <v>2720898</v>
      </c>
      <c r="B859" t="s">
        <v>2166</v>
      </c>
      <c r="C859" t="s">
        <v>67</v>
      </c>
      <c r="E859" t="s">
        <v>869</v>
      </c>
      <c r="F859" t="s">
        <v>15</v>
      </c>
      <c r="G859" s="54" t="s">
        <v>2535</v>
      </c>
    </row>
    <row r="860" spans="1:7" x14ac:dyDescent="0.25">
      <c r="A860">
        <v>1971083</v>
      </c>
      <c r="B860" t="s">
        <v>1290</v>
      </c>
      <c r="C860" t="s">
        <v>556</v>
      </c>
      <c r="E860" t="s">
        <v>869</v>
      </c>
      <c r="F860" t="s">
        <v>14</v>
      </c>
      <c r="G860" s="54" t="s">
        <v>2535</v>
      </c>
    </row>
    <row r="861" spans="1:7" x14ac:dyDescent="0.25">
      <c r="A861">
        <v>2353956</v>
      </c>
      <c r="B861" t="s">
        <v>478</v>
      </c>
      <c r="C861" t="s">
        <v>300</v>
      </c>
      <c r="E861" t="s">
        <v>869</v>
      </c>
      <c r="F861" t="s">
        <v>14</v>
      </c>
      <c r="G861" s="54" t="s">
        <v>2535</v>
      </c>
    </row>
    <row r="862" spans="1:7" x14ac:dyDescent="0.25">
      <c r="A862">
        <v>2104771</v>
      </c>
      <c r="B862" t="s">
        <v>414</v>
      </c>
      <c r="C862" t="s">
        <v>620</v>
      </c>
      <c r="E862" t="s">
        <v>869</v>
      </c>
      <c r="F862" t="s">
        <v>14</v>
      </c>
      <c r="G862" s="54" t="s">
        <v>2535</v>
      </c>
    </row>
    <row r="863" spans="1:7" x14ac:dyDescent="0.25">
      <c r="A863">
        <v>1978299</v>
      </c>
      <c r="B863" t="s">
        <v>1291</v>
      </c>
      <c r="C863" t="s">
        <v>376</v>
      </c>
      <c r="E863" t="s">
        <v>869</v>
      </c>
      <c r="F863" t="s">
        <v>14</v>
      </c>
      <c r="G863" s="54" t="s">
        <v>2535</v>
      </c>
    </row>
    <row r="864" spans="1:7" x14ac:dyDescent="0.25">
      <c r="A864">
        <v>2287626</v>
      </c>
      <c r="B864" t="s">
        <v>884</v>
      </c>
      <c r="C864" t="s">
        <v>52</v>
      </c>
      <c r="E864" t="s">
        <v>869</v>
      </c>
      <c r="F864" t="s">
        <v>15</v>
      </c>
      <c r="G864" s="54" t="s">
        <v>2535</v>
      </c>
    </row>
    <row r="865" spans="1:7" x14ac:dyDescent="0.25">
      <c r="A865">
        <v>2616892</v>
      </c>
      <c r="B865" t="s">
        <v>885</v>
      </c>
      <c r="C865" t="s">
        <v>523</v>
      </c>
      <c r="E865" t="s">
        <v>869</v>
      </c>
      <c r="F865" t="s">
        <v>14</v>
      </c>
      <c r="G865" s="54" t="s">
        <v>2535</v>
      </c>
    </row>
    <row r="866" spans="1:7" x14ac:dyDescent="0.25">
      <c r="A866">
        <v>2305282</v>
      </c>
      <c r="B866" t="s">
        <v>1292</v>
      </c>
      <c r="C866" t="s">
        <v>329</v>
      </c>
      <c r="E866" t="s">
        <v>869</v>
      </c>
      <c r="F866" t="s">
        <v>15</v>
      </c>
      <c r="G866" s="54" t="s">
        <v>2536</v>
      </c>
    </row>
    <row r="867" spans="1:7" x14ac:dyDescent="0.25">
      <c r="A867">
        <v>2720541</v>
      </c>
      <c r="B867" t="s">
        <v>2167</v>
      </c>
      <c r="C867" t="s">
        <v>1912</v>
      </c>
      <c r="E867" t="s">
        <v>869</v>
      </c>
      <c r="F867" t="s">
        <v>14</v>
      </c>
      <c r="G867" s="54" t="s">
        <v>2536</v>
      </c>
    </row>
    <row r="868" spans="1:7" x14ac:dyDescent="0.25">
      <c r="A868">
        <v>2068619</v>
      </c>
      <c r="B868" t="s">
        <v>772</v>
      </c>
      <c r="C868" t="s">
        <v>105</v>
      </c>
      <c r="E868" t="s">
        <v>869</v>
      </c>
      <c r="F868" t="s">
        <v>14</v>
      </c>
      <c r="G868" s="54" t="s">
        <v>2536</v>
      </c>
    </row>
    <row r="869" spans="1:7" x14ac:dyDescent="0.25">
      <c r="A869">
        <v>2597806</v>
      </c>
      <c r="B869" t="s">
        <v>891</v>
      </c>
      <c r="C869" t="s">
        <v>462</v>
      </c>
      <c r="E869" t="s">
        <v>869</v>
      </c>
      <c r="F869" t="s">
        <v>14</v>
      </c>
      <c r="G869" s="54" t="s">
        <v>2536</v>
      </c>
    </row>
    <row r="870" spans="1:7" x14ac:dyDescent="0.25">
      <c r="A870">
        <v>2560385</v>
      </c>
      <c r="B870" t="s">
        <v>1293</v>
      </c>
      <c r="C870" t="s">
        <v>574</v>
      </c>
      <c r="E870" t="s">
        <v>869</v>
      </c>
      <c r="F870" t="s">
        <v>15</v>
      </c>
      <c r="G870" s="54" t="s">
        <v>2536</v>
      </c>
    </row>
    <row r="871" spans="1:7" x14ac:dyDescent="0.25">
      <c r="A871">
        <v>2323843</v>
      </c>
      <c r="B871" t="s">
        <v>303</v>
      </c>
      <c r="C871" t="s">
        <v>1294</v>
      </c>
      <c r="E871" t="s">
        <v>869</v>
      </c>
      <c r="F871" t="s">
        <v>14</v>
      </c>
      <c r="G871" s="54" t="s">
        <v>2536</v>
      </c>
    </row>
    <row r="872" spans="1:7" x14ac:dyDescent="0.25">
      <c r="A872">
        <v>2648831</v>
      </c>
      <c r="B872" t="s">
        <v>2168</v>
      </c>
      <c r="C872" t="s">
        <v>230</v>
      </c>
      <c r="E872" t="s">
        <v>869</v>
      </c>
      <c r="F872" t="s">
        <v>15</v>
      </c>
      <c r="G872" s="54" t="s">
        <v>2536</v>
      </c>
    </row>
    <row r="873" spans="1:7" x14ac:dyDescent="0.25">
      <c r="A873">
        <v>2305264</v>
      </c>
      <c r="B873" t="s">
        <v>894</v>
      </c>
      <c r="C873" t="s">
        <v>220</v>
      </c>
      <c r="E873" t="s">
        <v>869</v>
      </c>
      <c r="F873" t="s">
        <v>15</v>
      </c>
      <c r="G873" s="54" t="s">
        <v>2536</v>
      </c>
    </row>
    <row r="874" spans="1:7" x14ac:dyDescent="0.25">
      <c r="A874">
        <v>2128598</v>
      </c>
      <c r="B874" t="s">
        <v>368</v>
      </c>
      <c r="C874" t="s">
        <v>387</v>
      </c>
      <c r="E874" t="s">
        <v>869</v>
      </c>
      <c r="F874" t="s">
        <v>14</v>
      </c>
      <c r="G874" s="54" t="s">
        <v>2536</v>
      </c>
    </row>
    <row r="875" spans="1:7" x14ac:dyDescent="0.25">
      <c r="A875">
        <v>2230682</v>
      </c>
      <c r="B875" t="s">
        <v>2169</v>
      </c>
      <c r="C875" t="s">
        <v>1965</v>
      </c>
      <c r="E875" t="s">
        <v>869</v>
      </c>
      <c r="F875" t="s">
        <v>15</v>
      </c>
      <c r="G875" s="54" t="s">
        <v>2536</v>
      </c>
    </row>
    <row r="876" spans="1:7" x14ac:dyDescent="0.25">
      <c r="A876">
        <v>2559291</v>
      </c>
      <c r="B876" t="s">
        <v>1295</v>
      </c>
      <c r="C876" t="s">
        <v>390</v>
      </c>
      <c r="E876" t="s">
        <v>869</v>
      </c>
      <c r="F876" t="s">
        <v>15</v>
      </c>
      <c r="G876" s="54" t="s">
        <v>2536</v>
      </c>
    </row>
    <row r="877" spans="1:7" x14ac:dyDescent="0.25">
      <c r="A877">
        <v>2600259</v>
      </c>
      <c r="B877" t="s">
        <v>598</v>
      </c>
      <c r="C877" t="s">
        <v>110</v>
      </c>
      <c r="E877" t="s">
        <v>869</v>
      </c>
      <c r="F877" t="s">
        <v>15</v>
      </c>
      <c r="G877" s="54" t="s">
        <v>2536</v>
      </c>
    </row>
    <row r="878" spans="1:7" x14ac:dyDescent="0.25">
      <c r="A878">
        <v>2724326</v>
      </c>
      <c r="B878" t="s">
        <v>2170</v>
      </c>
      <c r="C878" t="s">
        <v>364</v>
      </c>
      <c r="E878" t="s">
        <v>869</v>
      </c>
      <c r="F878" t="s">
        <v>15</v>
      </c>
      <c r="G878" s="54" t="s">
        <v>2536</v>
      </c>
    </row>
    <row r="879" spans="1:7" x14ac:dyDescent="0.25">
      <c r="A879">
        <v>1924381</v>
      </c>
      <c r="B879" t="s">
        <v>1296</v>
      </c>
      <c r="C879" t="s">
        <v>271</v>
      </c>
      <c r="E879" t="s">
        <v>869</v>
      </c>
      <c r="F879" t="s">
        <v>14</v>
      </c>
      <c r="G879" s="54" t="s">
        <v>2536</v>
      </c>
    </row>
    <row r="880" spans="1:7" x14ac:dyDescent="0.25">
      <c r="A880">
        <v>2092481</v>
      </c>
      <c r="B880" t="s">
        <v>897</v>
      </c>
      <c r="C880" t="s">
        <v>175</v>
      </c>
      <c r="E880" t="s">
        <v>869</v>
      </c>
      <c r="F880" t="s">
        <v>14</v>
      </c>
      <c r="G880" s="54" t="s">
        <v>2538</v>
      </c>
    </row>
    <row r="881" spans="1:7" x14ac:dyDescent="0.25">
      <c r="A881">
        <v>2678188</v>
      </c>
      <c r="B881" t="s">
        <v>2171</v>
      </c>
      <c r="C881" t="s">
        <v>458</v>
      </c>
      <c r="E881" t="s">
        <v>869</v>
      </c>
      <c r="F881" t="s">
        <v>15</v>
      </c>
      <c r="G881" s="54" t="s">
        <v>2538</v>
      </c>
    </row>
    <row r="882" spans="1:7" x14ac:dyDescent="0.25">
      <c r="A882">
        <v>2279109</v>
      </c>
      <c r="B882" t="s">
        <v>151</v>
      </c>
      <c r="C882" t="s">
        <v>1297</v>
      </c>
      <c r="E882" t="s">
        <v>869</v>
      </c>
      <c r="F882" t="s">
        <v>14</v>
      </c>
      <c r="G882" s="54" t="s">
        <v>2539</v>
      </c>
    </row>
    <row r="883" spans="1:7" x14ac:dyDescent="0.25">
      <c r="A883">
        <v>2568084</v>
      </c>
      <c r="B883" t="s">
        <v>1298</v>
      </c>
      <c r="C883" t="s">
        <v>1299</v>
      </c>
      <c r="E883" t="s">
        <v>869</v>
      </c>
      <c r="F883" t="s">
        <v>15</v>
      </c>
      <c r="G883" s="54" t="s">
        <v>2539</v>
      </c>
    </row>
    <row r="884" spans="1:7" x14ac:dyDescent="0.25">
      <c r="A884">
        <v>2099062</v>
      </c>
      <c r="B884" t="s">
        <v>184</v>
      </c>
      <c r="C884" t="s">
        <v>107</v>
      </c>
      <c r="E884" t="s">
        <v>869</v>
      </c>
      <c r="F884" t="s">
        <v>14</v>
      </c>
      <c r="G884" s="54" t="s">
        <v>2539</v>
      </c>
    </row>
    <row r="885" spans="1:7" x14ac:dyDescent="0.25">
      <c r="A885">
        <v>2491804</v>
      </c>
      <c r="B885" t="s">
        <v>1300</v>
      </c>
      <c r="C885" t="s">
        <v>107</v>
      </c>
      <c r="E885" t="s">
        <v>869</v>
      </c>
      <c r="F885" t="s">
        <v>14</v>
      </c>
      <c r="G885" s="54" t="s">
        <v>2539</v>
      </c>
    </row>
    <row r="886" spans="1:7" x14ac:dyDescent="0.25">
      <c r="A886">
        <v>2582982</v>
      </c>
      <c r="B886" t="s">
        <v>1287</v>
      </c>
      <c r="C886" t="s">
        <v>550</v>
      </c>
      <c r="E886" t="s">
        <v>869</v>
      </c>
      <c r="F886" t="s">
        <v>14</v>
      </c>
      <c r="G886" s="54" t="s">
        <v>2539</v>
      </c>
    </row>
    <row r="887" spans="1:7" x14ac:dyDescent="0.25">
      <c r="A887">
        <v>2715525</v>
      </c>
      <c r="B887" t="s">
        <v>2172</v>
      </c>
      <c r="C887" t="s">
        <v>2173</v>
      </c>
      <c r="E887" t="s">
        <v>869</v>
      </c>
      <c r="F887" t="s">
        <v>14</v>
      </c>
      <c r="G887" s="54" t="s">
        <v>2539</v>
      </c>
    </row>
    <row r="888" spans="1:7" x14ac:dyDescent="0.25">
      <c r="A888">
        <v>2264050</v>
      </c>
      <c r="B888" t="s">
        <v>1308</v>
      </c>
      <c r="C888" t="s">
        <v>1309</v>
      </c>
      <c r="E888" t="s">
        <v>869</v>
      </c>
      <c r="F888" t="s">
        <v>14</v>
      </c>
      <c r="G888" s="54" t="s">
        <v>2539</v>
      </c>
    </row>
    <row r="889" spans="1:7" x14ac:dyDescent="0.25">
      <c r="A889">
        <v>1862527</v>
      </c>
      <c r="B889" t="s">
        <v>1301</v>
      </c>
      <c r="C889" t="s">
        <v>785</v>
      </c>
      <c r="E889" t="s">
        <v>869</v>
      </c>
      <c r="F889" t="s">
        <v>14</v>
      </c>
      <c r="G889" s="54" t="s">
        <v>2539</v>
      </c>
    </row>
    <row r="890" spans="1:7" x14ac:dyDescent="0.25">
      <c r="A890">
        <v>1862530</v>
      </c>
      <c r="B890" t="s">
        <v>397</v>
      </c>
      <c r="C890" t="s">
        <v>48</v>
      </c>
      <c r="E890" t="s">
        <v>869</v>
      </c>
      <c r="F890" t="s">
        <v>14</v>
      </c>
      <c r="G890" s="54" t="s">
        <v>2539</v>
      </c>
    </row>
    <row r="891" spans="1:7" x14ac:dyDescent="0.25">
      <c r="A891">
        <v>2292729</v>
      </c>
      <c r="B891" t="s">
        <v>900</v>
      </c>
      <c r="C891" t="s">
        <v>593</v>
      </c>
      <c r="E891" t="s">
        <v>869</v>
      </c>
      <c r="F891" t="s">
        <v>14</v>
      </c>
      <c r="G891" s="54" t="s">
        <v>2539</v>
      </c>
    </row>
    <row r="892" spans="1:7" x14ac:dyDescent="0.25">
      <c r="A892">
        <v>2398584</v>
      </c>
      <c r="B892" t="s">
        <v>528</v>
      </c>
      <c r="C892" t="s">
        <v>52</v>
      </c>
      <c r="E892" t="s">
        <v>869</v>
      </c>
      <c r="F892" t="s">
        <v>15</v>
      </c>
      <c r="G892" s="54" t="s">
        <v>2539</v>
      </c>
    </row>
    <row r="893" spans="1:7" x14ac:dyDescent="0.25">
      <c r="A893">
        <v>2616030</v>
      </c>
      <c r="B893" t="s">
        <v>901</v>
      </c>
      <c r="C893" t="s">
        <v>617</v>
      </c>
      <c r="E893" t="s">
        <v>869</v>
      </c>
      <c r="F893" t="s">
        <v>15</v>
      </c>
      <c r="G893" s="54" t="s">
        <v>2540</v>
      </c>
    </row>
    <row r="894" spans="1:7" x14ac:dyDescent="0.25">
      <c r="A894">
        <v>1900930</v>
      </c>
      <c r="B894" t="s">
        <v>208</v>
      </c>
      <c r="C894" t="s">
        <v>571</v>
      </c>
      <c r="E894" t="s">
        <v>869</v>
      </c>
      <c r="F894" t="s">
        <v>15</v>
      </c>
      <c r="G894" s="54" t="s">
        <v>2540</v>
      </c>
    </row>
    <row r="895" spans="1:7" x14ac:dyDescent="0.25">
      <c r="A895">
        <v>2146877</v>
      </c>
      <c r="B895" t="s">
        <v>247</v>
      </c>
      <c r="C895" t="s">
        <v>610</v>
      </c>
      <c r="E895" t="s">
        <v>869</v>
      </c>
      <c r="F895" t="s">
        <v>14</v>
      </c>
      <c r="G895" s="54" t="s">
        <v>2540</v>
      </c>
    </row>
    <row r="896" spans="1:7" x14ac:dyDescent="0.25">
      <c r="A896">
        <v>2622935</v>
      </c>
      <c r="B896" t="s">
        <v>1302</v>
      </c>
      <c r="C896" t="s">
        <v>286</v>
      </c>
      <c r="E896" t="s">
        <v>869</v>
      </c>
      <c r="F896" t="s">
        <v>15</v>
      </c>
      <c r="G896" s="54" t="s">
        <v>2540</v>
      </c>
    </row>
    <row r="897" spans="1:7" x14ac:dyDescent="0.25">
      <c r="A897">
        <v>2677732</v>
      </c>
      <c r="B897" t="s">
        <v>2174</v>
      </c>
      <c r="C897" t="s">
        <v>248</v>
      </c>
      <c r="E897" t="s">
        <v>869</v>
      </c>
      <c r="F897" t="s">
        <v>14</v>
      </c>
      <c r="G897" s="54" t="s">
        <v>2540</v>
      </c>
    </row>
    <row r="898" spans="1:7" x14ac:dyDescent="0.25">
      <c r="A898">
        <v>2682749</v>
      </c>
      <c r="B898" t="s">
        <v>2175</v>
      </c>
      <c r="C898" t="s">
        <v>285</v>
      </c>
      <c r="E898" t="s">
        <v>869</v>
      </c>
      <c r="F898" t="s">
        <v>15</v>
      </c>
      <c r="G898" s="54" t="s">
        <v>2540</v>
      </c>
    </row>
    <row r="899" spans="1:7" x14ac:dyDescent="0.25">
      <c r="A899">
        <v>2554648</v>
      </c>
      <c r="B899" t="s">
        <v>1303</v>
      </c>
      <c r="C899" t="s">
        <v>82</v>
      </c>
      <c r="E899" t="s">
        <v>869</v>
      </c>
      <c r="F899" t="s">
        <v>15</v>
      </c>
      <c r="G899" s="54" t="s">
        <v>2540</v>
      </c>
    </row>
    <row r="900" spans="1:7" x14ac:dyDescent="0.25">
      <c r="A900">
        <v>2256850</v>
      </c>
      <c r="B900" t="s">
        <v>1304</v>
      </c>
      <c r="C900" t="s">
        <v>1305</v>
      </c>
      <c r="E900" t="s">
        <v>869</v>
      </c>
      <c r="F900" t="s">
        <v>14</v>
      </c>
      <c r="G900" s="54" t="s">
        <v>2541</v>
      </c>
    </row>
    <row r="901" spans="1:7" x14ac:dyDescent="0.25">
      <c r="A901">
        <v>2009767</v>
      </c>
      <c r="B901" t="s">
        <v>2176</v>
      </c>
      <c r="C901" t="s">
        <v>168</v>
      </c>
      <c r="E901" t="s">
        <v>869</v>
      </c>
      <c r="F901" t="s">
        <v>14</v>
      </c>
      <c r="G901" s="54" t="s">
        <v>2541</v>
      </c>
    </row>
    <row r="902" spans="1:7" x14ac:dyDescent="0.25">
      <c r="A902">
        <v>2547929</v>
      </c>
      <c r="B902" t="s">
        <v>301</v>
      </c>
      <c r="C902" t="s">
        <v>903</v>
      </c>
      <c r="E902" t="s">
        <v>869</v>
      </c>
      <c r="F902" t="s">
        <v>15</v>
      </c>
      <c r="G902" s="54" t="s">
        <v>2541</v>
      </c>
    </row>
    <row r="903" spans="1:7" x14ac:dyDescent="0.25">
      <c r="A903">
        <v>2452102</v>
      </c>
      <c r="B903" t="s">
        <v>1306</v>
      </c>
      <c r="C903" t="s">
        <v>1307</v>
      </c>
      <c r="E903" t="s">
        <v>869</v>
      </c>
      <c r="F903" t="s">
        <v>15</v>
      </c>
      <c r="G903" s="54" t="s">
        <v>2541</v>
      </c>
    </row>
    <row r="904" spans="1:7" x14ac:dyDescent="0.25">
      <c r="A904">
        <v>1969471</v>
      </c>
      <c r="B904" t="s">
        <v>765</v>
      </c>
      <c r="C904" t="s">
        <v>201</v>
      </c>
      <c r="E904" t="s">
        <v>869</v>
      </c>
      <c r="F904" t="s">
        <v>15</v>
      </c>
      <c r="G904" s="54" t="s">
        <v>2541</v>
      </c>
    </row>
    <row r="905" spans="1:7" x14ac:dyDescent="0.25">
      <c r="A905">
        <v>2372033</v>
      </c>
      <c r="B905" t="s">
        <v>904</v>
      </c>
      <c r="C905" t="s">
        <v>905</v>
      </c>
      <c r="E905" t="s">
        <v>869</v>
      </c>
      <c r="F905" t="s">
        <v>15</v>
      </c>
      <c r="G905" s="54" t="s">
        <v>2541</v>
      </c>
    </row>
    <row r="906" spans="1:7" x14ac:dyDescent="0.25">
      <c r="A906">
        <v>2137290</v>
      </c>
      <c r="B906" t="s">
        <v>2177</v>
      </c>
      <c r="C906" t="s">
        <v>344</v>
      </c>
      <c r="E906" t="s">
        <v>869</v>
      </c>
      <c r="F906" t="s">
        <v>14</v>
      </c>
      <c r="G906" s="54" t="s">
        <v>2541</v>
      </c>
    </row>
    <row r="907" spans="1:7" x14ac:dyDescent="0.25">
      <c r="A907">
        <v>2681807</v>
      </c>
      <c r="B907" t="s">
        <v>2178</v>
      </c>
      <c r="C907" t="s">
        <v>117</v>
      </c>
      <c r="E907" t="s">
        <v>869</v>
      </c>
      <c r="F907" t="s">
        <v>15</v>
      </c>
      <c r="G907" s="54" t="s">
        <v>2541</v>
      </c>
    </row>
    <row r="908" spans="1:7" x14ac:dyDescent="0.25">
      <c r="A908">
        <v>2559297</v>
      </c>
      <c r="B908" t="s">
        <v>403</v>
      </c>
      <c r="C908" t="s">
        <v>906</v>
      </c>
      <c r="E908" t="s">
        <v>869</v>
      </c>
      <c r="F908" t="s">
        <v>15</v>
      </c>
      <c r="G908" s="54" t="s">
        <v>2541</v>
      </c>
    </row>
    <row r="909" spans="1:7" x14ac:dyDescent="0.25">
      <c r="A909">
        <v>2211672</v>
      </c>
      <c r="B909" t="s">
        <v>182</v>
      </c>
      <c r="C909" t="s">
        <v>1310</v>
      </c>
      <c r="E909" t="s">
        <v>869</v>
      </c>
      <c r="F909" t="s">
        <v>15</v>
      </c>
      <c r="G909" s="54" t="s">
        <v>2541</v>
      </c>
    </row>
    <row r="910" spans="1:7" x14ac:dyDescent="0.25">
      <c r="A910">
        <v>2524206</v>
      </c>
      <c r="B910" t="s">
        <v>1311</v>
      </c>
      <c r="C910" t="s">
        <v>1312</v>
      </c>
      <c r="E910" t="s">
        <v>869</v>
      </c>
      <c r="F910" t="s">
        <v>15</v>
      </c>
      <c r="G910" s="54" t="s">
        <v>2541</v>
      </c>
    </row>
    <row r="911" spans="1:7" x14ac:dyDescent="0.25">
      <c r="A911">
        <v>2631271</v>
      </c>
      <c r="B911" t="s">
        <v>2179</v>
      </c>
      <c r="C911" t="s">
        <v>2180</v>
      </c>
      <c r="E911" t="s">
        <v>869</v>
      </c>
      <c r="F911" t="s">
        <v>15</v>
      </c>
      <c r="G911" s="54" t="s">
        <v>2541</v>
      </c>
    </row>
    <row r="912" spans="1:7" x14ac:dyDescent="0.25">
      <c r="A912">
        <v>2370476</v>
      </c>
      <c r="B912" t="s">
        <v>138</v>
      </c>
      <c r="C912" t="s">
        <v>203</v>
      </c>
      <c r="E912" t="s">
        <v>869</v>
      </c>
      <c r="F912" t="s">
        <v>14</v>
      </c>
      <c r="G912" s="54" t="s">
        <v>2541</v>
      </c>
    </row>
    <row r="913" spans="1:7" x14ac:dyDescent="0.25">
      <c r="A913">
        <v>1870104</v>
      </c>
      <c r="B913" t="s">
        <v>505</v>
      </c>
      <c r="C913" t="s">
        <v>62</v>
      </c>
      <c r="E913" t="s">
        <v>869</v>
      </c>
      <c r="F913" t="s">
        <v>14</v>
      </c>
      <c r="G913" s="54" t="s">
        <v>2541</v>
      </c>
    </row>
    <row r="914" spans="1:7" x14ac:dyDescent="0.25">
      <c r="A914">
        <v>2242384</v>
      </c>
      <c r="B914" t="s">
        <v>127</v>
      </c>
      <c r="C914" t="s">
        <v>909</v>
      </c>
      <c r="E914" t="s">
        <v>869</v>
      </c>
      <c r="F914" t="s">
        <v>14</v>
      </c>
      <c r="G914" s="54" t="s">
        <v>2542</v>
      </c>
    </row>
    <row r="915" spans="1:7" x14ac:dyDescent="0.25">
      <c r="A915">
        <v>2050025</v>
      </c>
      <c r="B915" t="s">
        <v>2181</v>
      </c>
      <c r="C915" t="s">
        <v>68</v>
      </c>
      <c r="E915" t="s">
        <v>869</v>
      </c>
      <c r="F915" t="s">
        <v>15</v>
      </c>
      <c r="G915" s="54" t="s">
        <v>2542</v>
      </c>
    </row>
    <row r="916" spans="1:7" x14ac:dyDescent="0.25">
      <c r="A916">
        <v>2650894</v>
      </c>
      <c r="B916" t="s">
        <v>2182</v>
      </c>
      <c r="C916" t="s">
        <v>2183</v>
      </c>
      <c r="E916" t="s">
        <v>869</v>
      </c>
      <c r="F916" t="s">
        <v>15</v>
      </c>
      <c r="G916" s="54" t="s">
        <v>2542</v>
      </c>
    </row>
    <row r="917" spans="1:7" x14ac:dyDescent="0.25">
      <c r="A917">
        <v>2615423</v>
      </c>
      <c r="B917" t="s">
        <v>1314</v>
      </c>
      <c r="C917" t="s">
        <v>497</v>
      </c>
      <c r="E917" t="s">
        <v>869</v>
      </c>
      <c r="F917" t="s">
        <v>15</v>
      </c>
      <c r="G917" s="54" t="s">
        <v>2542</v>
      </c>
    </row>
    <row r="918" spans="1:7" x14ac:dyDescent="0.25">
      <c r="A918">
        <v>2472549</v>
      </c>
      <c r="B918" t="s">
        <v>2184</v>
      </c>
      <c r="C918" t="s">
        <v>72</v>
      </c>
      <c r="E918" t="s">
        <v>869</v>
      </c>
      <c r="F918" t="s">
        <v>15</v>
      </c>
      <c r="G918" s="54" t="s">
        <v>2542</v>
      </c>
    </row>
    <row r="919" spans="1:7" x14ac:dyDescent="0.25">
      <c r="A919">
        <v>2611971</v>
      </c>
      <c r="B919" t="s">
        <v>753</v>
      </c>
      <c r="C919" t="s">
        <v>863</v>
      </c>
      <c r="E919" t="s">
        <v>869</v>
      </c>
      <c r="F919" t="s">
        <v>15</v>
      </c>
      <c r="G919" s="54" t="s">
        <v>2542</v>
      </c>
    </row>
    <row r="920" spans="1:7" x14ac:dyDescent="0.25">
      <c r="A920">
        <v>2698527</v>
      </c>
      <c r="B920" t="s">
        <v>2185</v>
      </c>
      <c r="C920" t="s">
        <v>1155</v>
      </c>
      <c r="E920" t="s">
        <v>869</v>
      </c>
      <c r="F920" t="s">
        <v>15</v>
      </c>
      <c r="G920" s="54" t="s">
        <v>2542</v>
      </c>
    </row>
    <row r="921" spans="1:7" x14ac:dyDescent="0.25">
      <c r="A921">
        <v>2169123</v>
      </c>
      <c r="B921" t="s">
        <v>911</v>
      </c>
      <c r="C921" t="s">
        <v>912</v>
      </c>
      <c r="E921" t="s">
        <v>869</v>
      </c>
      <c r="F921" t="s">
        <v>14</v>
      </c>
      <c r="G921" s="54" t="s">
        <v>2542</v>
      </c>
    </row>
    <row r="922" spans="1:7" x14ac:dyDescent="0.25">
      <c r="A922">
        <v>2720126</v>
      </c>
      <c r="B922" t="s">
        <v>2186</v>
      </c>
      <c r="C922" t="s">
        <v>620</v>
      </c>
      <c r="E922" t="s">
        <v>869</v>
      </c>
      <c r="F922" t="s">
        <v>14</v>
      </c>
      <c r="G922" s="54" t="s">
        <v>2542</v>
      </c>
    </row>
    <row r="923" spans="1:7" x14ac:dyDescent="0.25">
      <c r="A923">
        <v>2092756</v>
      </c>
      <c r="B923" t="s">
        <v>1315</v>
      </c>
      <c r="C923" t="s">
        <v>40</v>
      </c>
      <c r="E923" t="s">
        <v>869</v>
      </c>
      <c r="F923" t="s">
        <v>14</v>
      </c>
      <c r="G923" s="54" t="s">
        <v>2543</v>
      </c>
    </row>
    <row r="924" spans="1:7" x14ac:dyDescent="0.25">
      <c r="A924">
        <v>2249030</v>
      </c>
      <c r="B924" t="s">
        <v>913</v>
      </c>
      <c r="C924" t="s">
        <v>248</v>
      </c>
      <c r="E924" t="s">
        <v>869</v>
      </c>
      <c r="F924" t="s">
        <v>14</v>
      </c>
      <c r="G924" s="54" t="s">
        <v>2543</v>
      </c>
    </row>
    <row r="925" spans="1:7" x14ac:dyDescent="0.25">
      <c r="A925">
        <v>2203980</v>
      </c>
      <c r="B925" t="s">
        <v>1316</v>
      </c>
      <c r="C925" t="s">
        <v>185</v>
      </c>
      <c r="E925" t="s">
        <v>869</v>
      </c>
      <c r="F925" t="s">
        <v>14</v>
      </c>
      <c r="G925" s="54" t="s">
        <v>2544</v>
      </c>
    </row>
    <row r="926" spans="1:7" x14ac:dyDescent="0.25">
      <c r="A926">
        <v>2543000</v>
      </c>
      <c r="B926" t="s">
        <v>1317</v>
      </c>
      <c r="C926" t="s">
        <v>1318</v>
      </c>
      <c r="E926" t="s">
        <v>869</v>
      </c>
      <c r="F926" t="s">
        <v>15</v>
      </c>
      <c r="G926" s="54" t="s">
        <v>2545</v>
      </c>
    </row>
    <row r="927" spans="1:7" x14ac:dyDescent="0.25">
      <c r="A927">
        <v>2692357</v>
      </c>
      <c r="B927" t="s">
        <v>2187</v>
      </c>
      <c r="C927" t="s">
        <v>2188</v>
      </c>
      <c r="E927" t="s">
        <v>869</v>
      </c>
      <c r="F927" t="s">
        <v>15</v>
      </c>
      <c r="G927" s="54" t="s">
        <v>2545</v>
      </c>
    </row>
    <row r="928" spans="1:7" x14ac:dyDescent="0.25">
      <c r="A928">
        <v>2640308</v>
      </c>
      <c r="B928" t="s">
        <v>2189</v>
      </c>
      <c r="C928" t="s">
        <v>2190</v>
      </c>
      <c r="E928" t="s">
        <v>869</v>
      </c>
      <c r="F928" t="s">
        <v>15</v>
      </c>
      <c r="G928" s="54" t="s">
        <v>2545</v>
      </c>
    </row>
    <row r="929" spans="1:7" x14ac:dyDescent="0.25">
      <c r="A929">
        <v>2629249</v>
      </c>
      <c r="B929" t="s">
        <v>2191</v>
      </c>
      <c r="C929" t="s">
        <v>2192</v>
      </c>
      <c r="E929" t="s">
        <v>869</v>
      </c>
      <c r="F929" t="s">
        <v>15</v>
      </c>
      <c r="G929" s="54" t="s">
        <v>2545</v>
      </c>
    </row>
    <row r="930" spans="1:7" x14ac:dyDescent="0.25">
      <c r="A930">
        <v>2644607</v>
      </c>
      <c r="B930" t="s">
        <v>2193</v>
      </c>
      <c r="C930" t="s">
        <v>326</v>
      </c>
      <c r="E930" t="s">
        <v>869</v>
      </c>
      <c r="F930" t="s">
        <v>15</v>
      </c>
      <c r="G930" s="54" t="s">
        <v>2545</v>
      </c>
    </row>
    <row r="931" spans="1:7" x14ac:dyDescent="0.25">
      <c r="A931">
        <v>2632459</v>
      </c>
      <c r="B931" t="s">
        <v>2194</v>
      </c>
      <c r="C931" t="s">
        <v>58</v>
      </c>
      <c r="E931" t="s">
        <v>869</v>
      </c>
      <c r="F931" t="s">
        <v>15</v>
      </c>
      <c r="G931" s="54" t="s">
        <v>2545</v>
      </c>
    </row>
    <row r="932" spans="1:7" x14ac:dyDescent="0.25">
      <c r="A932">
        <v>2590290</v>
      </c>
      <c r="B932" t="s">
        <v>391</v>
      </c>
      <c r="C932" t="s">
        <v>96</v>
      </c>
      <c r="E932" t="s">
        <v>869</v>
      </c>
      <c r="F932" t="s">
        <v>14</v>
      </c>
      <c r="G932" s="54" t="s">
        <v>2545</v>
      </c>
    </row>
    <row r="933" spans="1:7" x14ac:dyDescent="0.25">
      <c r="A933">
        <v>2652469</v>
      </c>
      <c r="B933" t="s">
        <v>2195</v>
      </c>
      <c r="C933" t="s">
        <v>2196</v>
      </c>
      <c r="E933" t="s">
        <v>869</v>
      </c>
      <c r="F933" t="s">
        <v>14</v>
      </c>
      <c r="G933" s="54" t="s">
        <v>2545</v>
      </c>
    </row>
    <row r="934" spans="1:7" x14ac:dyDescent="0.25">
      <c r="A934">
        <v>1885418</v>
      </c>
      <c r="B934" t="s">
        <v>485</v>
      </c>
      <c r="C934" t="s">
        <v>1320</v>
      </c>
      <c r="E934" t="s">
        <v>869</v>
      </c>
      <c r="F934" t="s">
        <v>15</v>
      </c>
      <c r="G934" s="54" t="s">
        <v>2545</v>
      </c>
    </row>
    <row r="935" spans="1:7" x14ac:dyDescent="0.25">
      <c r="A935">
        <v>2640293</v>
      </c>
      <c r="B935" t="s">
        <v>2197</v>
      </c>
      <c r="C935" t="s">
        <v>107</v>
      </c>
      <c r="E935" t="s">
        <v>869</v>
      </c>
      <c r="F935" t="s">
        <v>14</v>
      </c>
      <c r="G935" s="54" t="s">
        <v>2545</v>
      </c>
    </row>
    <row r="936" spans="1:7" x14ac:dyDescent="0.25">
      <c r="A936">
        <v>2539490</v>
      </c>
      <c r="B936" t="s">
        <v>517</v>
      </c>
      <c r="C936" t="s">
        <v>326</v>
      </c>
      <c r="E936" t="s">
        <v>869</v>
      </c>
      <c r="F936" t="s">
        <v>15</v>
      </c>
      <c r="G936" s="54" t="s">
        <v>2545</v>
      </c>
    </row>
    <row r="937" spans="1:7" x14ac:dyDescent="0.25">
      <c r="A937">
        <v>2131102</v>
      </c>
      <c r="B937" t="s">
        <v>1321</v>
      </c>
      <c r="C937" t="s">
        <v>1322</v>
      </c>
      <c r="E937" t="s">
        <v>869</v>
      </c>
      <c r="F937" t="s">
        <v>14</v>
      </c>
      <c r="G937" s="54" t="s">
        <v>2546</v>
      </c>
    </row>
    <row r="938" spans="1:7" x14ac:dyDescent="0.25">
      <c r="A938">
        <v>2638170</v>
      </c>
      <c r="B938" t="s">
        <v>2198</v>
      </c>
      <c r="C938" t="s">
        <v>2199</v>
      </c>
      <c r="E938" t="s">
        <v>869</v>
      </c>
      <c r="F938" t="s">
        <v>15</v>
      </c>
      <c r="G938" s="54" t="s">
        <v>2546</v>
      </c>
    </row>
    <row r="939" spans="1:7" x14ac:dyDescent="0.25">
      <c r="A939">
        <v>2642455</v>
      </c>
      <c r="B939" t="s">
        <v>2200</v>
      </c>
      <c r="C939" t="s">
        <v>122</v>
      </c>
      <c r="E939" t="s">
        <v>869</v>
      </c>
      <c r="F939" t="s">
        <v>15</v>
      </c>
      <c r="G939" s="54" t="s">
        <v>2546</v>
      </c>
    </row>
    <row r="940" spans="1:7" x14ac:dyDescent="0.25">
      <c r="A940">
        <v>2702849</v>
      </c>
      <c r="B940" t="s">
        <v>2201</v>
      </c>
      <c r="C940" t="s">
        <v>130</v>
      </c>
      <c r="E940" t="s">
        <v>869</v>
      </c>
      <c r="F940" t="s">
        <v>15</v>
      </c>
      <c r="G940" s="54" t="s">
        <v>2546</v>
      </c>
    </row>
    <row r="941" spans="1:7" x14ac:dyDescent="0.25">
      <c r="A941">
        <v>2535566</v>
      </c>
      <c r="B941" t="s">
        <v>1323</v>
      </c>
      <c r="C941" t="s">
        <v>111</v>
      </c>
      <c r="E941" t="s">
        <v>869</v>
      </c>
      <c r="F941" t="s">
        <v>15</v>
      </c>
      <c r="G941" s="54" t="s">
        <v>2546</v>
      </c>
    </row>
    <row r="942" spans="1:7" x14ac:dyDescent="0.25">
      <c r="A942">
        <v>2633579</v>
      </c>
      <c r="B942" t="s">
        <v>2202</v>
      </c>
      <c r="C942" t="s">
        <v>203</v>
      </c>
      <c r="E942" t="s">
        <v>869</v>
      </c>
      <c r="F942" t="s">
        <v>14</v>
      </c>
      <c r="G942" s="54" t="s">
        <v>2546</v>
      </c>
    </row>
    <row r="943" spans="1:7" x14ac:dyDescent="0.25">
      <c r="A943">
        <v>2177364</v>
      </c>
      <c r="B943" t="s">
        <v>2203</v>
      </c>
      <c r="C943" t="s">
        <v>574</v>
      </c>
      <c r="E943" t="s">
        <v>869</v>
      </c>
      <c r="F943" t="s">
        <v>15</v>
      </c>
      <c r="G943" s="54" t="s">
        <v>2546</v>
      </c>
    </row>
    <row r="944" spans="1:7" x14ac:dyDescent="0.25">
      <c r="A944">
        <v>2177361</v>
      </c>
      <c r="B944" t="s">
        <v>927</v>
      </c>
      <c r="C944" t="s">
        <v>863</v>
      </c>
      <c r="E944" t="s">
        <v>869</v>
      </c>
      <c r="F944" t="s">
        <v>15</v>
      </c>
      <c r="G944" s="54" t="s">
        <v>2546</v>
      </c>
    </row>
    <row r="945" spans="1:7" x14ac:dyDescent="0.25">
      <c r="A945">
        <v>2601344</v>
      </c>
      <c r="B945" t="s">
        <v>356</v>
      </c>
      <c r="C945" t="s">
        <v>84</v>
      </c>
      <c r="E945" t="s">
        <v>869</v>
      </c>
      <c r="F945" t="s">
        <v>14</v>
      </c>
      <c r="G945" s="54" t="s">
        <v>2546</v>
      </c>
    </row>
    <row r="946" spans="1:7" x14ac:dyDescent="0.25">
      <c r="A946">
        <v>2345881</v>
      </c>
      <c r="B946" t="s">
        <v>614</v>
      </c>
      <c r="C946" t="s">
        <v>284</v>
      </c>
      <c r="E946" t="s">
        <v>869</v>
      </c>
      <c r="F946" t="s">
        <v>15</v>
      </c>
      <c r="G946" s="54" t="s">
        <v>2546</v>
      </c>
    </row>
    <row r="947" spans="1:7" x14ac:dyDescent="0.25">
      <c r="A947">
        <v>2345875</v>
      </c>
      <c r="B947" t="s">
        <v>415</v>
      </c>
      <c r="C947" t="s">
        <v>60</v>
      </c>
      <c r="E947" t="s">
        <v>869</v>
      </c>
      <c r="F947" t="s">
        <v>15</v>
      </c>
      <c r="G947" s="54" t="s">
        <v>2546</v>
      </c>
    </row>
    <row r="948" spans="1:7" x14ac:dyDescent="0.25">
      <c r="A948">
        <v>2340969</v>
      </c>
      <c r="B948" t="s">
        <v>1325</v>
      </c>
      <c r="C948" t="s">
        <v>183</v>
      </c>
      <c r="E948" t="s">
        <v>869</v>
      </c>
      <c r="F948" t="s">
        <v>14</v>
      </c>
      <c r="G948" s="54" t="s">
        <v>2546</v>
      </c>
    </row>
    <row r="949" spans="1:7" x14ac:dyDescent="0.25">
      <c r="A949">
        <v>2630746</v>
      </c>
      <c r="B949" t="s">
        <v>2204</v>
      </c>
      <c r="C949" t="s">
        <v>117</v>
      </c>
      <c r="E949" t="s">
        <v>869</v>
      </c>
      <c r="F949" t="s">
        <v>15</v>
      </c>
      <c r="G949" s="54" t="s">
        <v>2546</v>
      </c>
    </row>
    <row r="950" spans="1:7" x14ac:dyDescent="0.25">
      <c r="A950">
        <v>2333421</v>
      </c>
      <c r="B950" t="s">
        <v>78</v>
      </c>
      <c r="C950" t="s">
        <v>250</v>
      </c>
      <c r="E950" t="s">
        <v>869</v>
      </c>
      <c r="F950" t="s">
        <v>15</v>
      </c>
      <c r="G950" s="54" t="s">
        <v>2546</v>
      </c>
    </row>
    <row r="951" spans="1:7" x14ac:dyDescent="0.25">
      <c r="A951">
        <v>2638167</v>
      </c>
      <c r="B951" t="s">
        <v>448</v>
      </c>
      <c r="C951" t="s">
        <v>266</v>
      </c>
      <c r="E951" t="s">
        <v>869</v>
      </c>
      <c r="F951" t="s">
        <v>15</v>
      </c>
      <c r="G951" s="54" t="s">
        <v>2546</v>
      </c>
    </row>
    <row r="952" spans="1:7" x14ac:dyDescent="0.25">
      <c r="A952">
        <v>2124761</v>
      </c>
      <c r="B952" t="s">
        <v>452</v>
      </c>
      <c r="C952" t="s">
        <v>131</v>
      </c>
      <c r="E952" t="s">
        <v>869</v>
      </c>
      <c r="F952" t="s">
        <v>14</v>
      </c>
      <c r="G952" s="54" t="s">
        <v>2546</v>
      </c>
    </row>
    <row r="953" spans="1:7" x14ac:dyDescent="0.25">
      <c r="A953">
        <v>2649814</v>
      </c>
      <c r="B953" t="s">
        <v>2205</v>
      </c>
      <c r="C953" t="s">
        <v>137</v>
      </c>
      <c r="E953" t="s">
        <v>869</v>
      </c>
      <c r="F953" t="s">
        <v>14</v>
      </c>
      <c r="G953" s="54" t="s">
        <v>2546</v>
      </c>
    </row>
    <row r="954" spans="1:7" x14ac:dyDescent="0.25">
      <c r="A954">
        <v>2385453</v>
      </c>
      <c r="B954" t="s">
        <v>464</v>
      </c>
      <c r="C954" t="s">
        <v>60</v>
      </c>
      <c r="E954" t="s">
        <v>869</v>
      </c>
      <c r="F954" t="s">
        <v>15</v>
      </c>
      <c r="G954" s="54" t="s">
        <v>2546</v>
      </c>
    </row>
    <row r="955" spans="1:7" x14ac:dyDescent="0.25">
      <c r="A955">
        <v>2175654</v>
      </c>
      <c r="B955" t="s">
        <v>1326</v>
      </c>
      <c r="C955" t="s">
        <v>296</v>
      </c>
      <c r="E955" t="s">
        <v>869</v>
      </c>
      <c r="F955" t="s">
        <v>14</v>
      </c>
      <c r="G955" s="54" t="s">
        <v>2546</v>
      </c>
    </row>
    <row r="956" spans="1:7" x14ac:dyDescent="0.25">
      <c r="A956">
        <v>2439998</v>
      </c>
      <c r="B956" t="s">
        <v>472</v>
      </c>
      <c r="C956" t="s">
        <v>1101</v>
      </c>
      <c r="E956" t="s">
        <v>869</v>
      </c>
      <c r="F956" t="s">
        <v>14</v>
      </c>
      <c r="G956" s="54" t="s">
        <v>2546</v>
      </c>
    </row>
    <row r="957" spans="1:7" x14ac:dyDescent="0.25">
      <c r="A957">
        <v>2630748</v>
      </c>
      <c r="B957" t="s">
        <v>2206</v>
      </c>
      <c r="C957" t="s">
        <v>142</v>
      </c>
      <c r="E957" t="s">
        <v>869</v>
      </c>
      <c r="F957" t="s">
        <v>14</v>
      </c>
      <c r="G957" s="54" t="s">
        <v>2546</v>
      </c>
    </row>
    <row r="958" spans="1:7" x14ac:dyDescent="0.25">
      <c r="A958">
        <v>2440007</v>
      </c>
      <c r="B958" t="s">
        <v>1327</v>
      </c>
      <c r="C958" t="s">
        <v>1328</v>
      </c>
      <c r="E958" t="s">
        <v>869</v>
      </c>
      <c r="F958" t="s">
        <v>15</v>
      </c>
      <c r="G958" s="54" t="s">
        <v>2546</v>
      </c>
    </row>
    <row r="959" spans="1:7" x14ac:dyDescent="0.25">
      <c r="A959">
        <v>2191798</v>
      </c>
      <c r="B959" t="s">
        <v>1329</v>
      </c>
      <c r="C959" t="s">
        <v>105</v>
      </c>
      <c r="E959" t="s">
        <v>869</v>
      </c>
      <c r="F959" t="s">
        <v>14</v>
      </c>
      <c r="G959" s="54" t="s">
        <v>2546</v>
      </c>
    </row>
    <row r="960" spans="1:7" x14ac:dyDescent="0.25">
      <c r="A960">
        <v>2313805</v>
      </c>
      <c r="B960" t="s">
        <v>932</v>
      </c>
      <c r="C960" t="s">
        <v>98</v>
      </c>
      <c r="E960" t="s">
        <v>869</v>
      </c>
      <c r="F960" t="s">
        <v>15</v>
      </c>
      <c r="G960" s="54" t="s">
        <v>2546</v>
      </c>
    </row>
    <row r="961" spans="1:7" x14ac:dyDescent="0.25">
      <c r="A961">
        <v>2345890</v>
      </c>
      <c r="B961" t="s">
        <v>2207</v>
      </c>
      <c r="C961" t="s">
        <v>308</v>
      </c>
      <c r="E961" t="s">
        <v>869</v>
      </c>
      <c r="F961" t="s">
        <v>14</v>
      </c>
      <c r="G961" s="54" t="s">
        <v>2546</v>
      </c>
    </row>
    <row r="962" spans="1:7" x14ac:dyDescent="0.25">
      <c r="A962">
        <v>2633582</v>
      </c>
      <c r="B962" t="s">
        <v>2208</v>
      </c>
      <c r="C962" t="s">
        <v>2209</v>
      </c>
      <c r="E962" t="s">
        <v>869</v>
      </c>
      <c r="F962" t="s">
        <v>14</v>
      </c>
      <c r="G962" s="54" t="s">
        <v>2546</v>
      </c>
    </row>
    <row r="963" spans="1:7" x14ac:dyDescent="0.25">
      <c r="A963">
        <v>2590430</v>
      </c>
      <c r="B963" t="s">
        <v>934</v>
      </c>
      <c r="C963" t="s">
        <v>263</v>
      </c>
      <c r="E963" t="s">
        <v>869</v>
      </c>
      <c r="F963" t="s">
        <v>15</v>
      </c>
      <c r="G963" s="54" t="s">
        <v>2546</v>
      </c>
    </row>
    <row r="964" spans="1:7" x14ac:dyDescent="0.25">
      <c r="A964">
        <v>2521072</v>
      </c>
      <c r="B964" t="s">
        <v>507</v>
      </c>
      <c r="C964" t="s">
        <v>117</v>
      </c>
      <c r="E964" t="s">
        <v>869</v>
      </c>
      <c r="F964" t="s">
        <v>15</v>
      </c>
      <c r="G964" s="54" t="s">
        <v>2546</v>
      </c>
    </row>
    <row r="965" spans="1:7" x14ac:dyDescent="0.25">
      <c r="A965">
        <v>1993801</v>
      </c>
      <c r="B965" t="s">
        <v>507</v>
      </c>
      <c r="C965" t="s">
        <v>99</v>
      </c>
      <c r="E965" t="s">
        <v>869</v>
      </c>
      <c r="F965" t="s">
        <v>15</v>
      </c>
      <c r="G965" s="54" t="s">
        <v>2546</v>
      </c>
    </row>
    <row r="966" spans="1:7" x14ac:dyDescent="0.25">
      <c r="A966">
        <v>2084321</v>
      </c>
      <c r="B966" t="s">
        <v>199</v>
      </c>
      <c r="C966" t="s">
        <v>286</v>
      </c>
      <c r="E966" t="s">
        <v>869</v>
      </c>
      <c r="F966" t="s">
        <v>15</v>
      </c>
      <c r="G966" s="54" t="s">
        <v>2547</v>
      </c>
    </row>
    <row r="967" spans="1:7" x14ac:dyDescent="0.25">
      <c r="A967">
        <v>2671865</v>
      </c>
      <c r="B967" t="s">
        <v>2210</v>
      </c>
      <c r="C967" t="s">
        <v>146</v>
      </c>
      <c r="E967" t="s">
        <v>869</v>
      </c>
      <c r="F967" t="s">
        <v>14</v>
      </c>
      <c r="G967" s="54" t="s">
        <v>2547</v>
      </c>
    </row>
    <row r="968" spans="1:7" x14ac:dyDescent="0.25">
      <c r="A968">
        <v>2285316</v>
      </c>
      <c r="B968" t="s">
        <v>567</v>
      </c>
      <c r="C968" t="s">
        <v>66</v>
      </c>
      <c r="E968" t="s">
        <v>869</v>
      </c>
      <c r="F968" t="s">
        <v>15</v>
      </c>
      <c r="G968" s="54" t="s">
        <v>2547</v>
      </c>
    </row>
    <row r="969" spans="1:7" x14ac:dyDescent="0.25">
      <c r="A969">
        <v>2180314</v>
      </c>
      <c r="B969" t="s">
        <v>277</v>
      </c>
      <c r="C969" t="s">
        <v>944</v>
      </c>
      <c r="E969" t="s">
        <v>869</v>
      </c>
      <c r="F969" t="s">
        <v>15</v>
      </c>
      <c r="G969" s="54" t="s">
        <v>2547</v>
      </c>
    </row>
    <row r="970" spans="1:7" x14ac:dyDescent="0.25">
      <c r="A970">
        <v>2724610</v>
      </c>
      <c r="B970" t="s">
        <v>287</v>
      </c>
      <c r="C970" t="s">
        <v>326</v>
      </c>
      <c r="E970" t="s">
        <v>869</v>
      </c>
      <c r="F970" t="s">
        <v>15</v>
      </c>
      <c r="G970" s="54" t="s">
        <v>2547</v>
      </c>
    </row>
    <row r="971" spans="1:7" x14ac:dyDescent="0.25">
      <c r="A971">
        <v>2680678</v>
      </c>
      <c r="B971" t="s">
        <v>2211</v>
      </c>
      <c r="C971" t="s">
        <v>123</v>
      </c>
      <c r="E971" t="s">
        <v>869</v>
      </c>
      <c r="F971" t="s">
        <v>15</v>
      </c>
      <c r="G971" s="54" t="s">
        <v>2547</v>
      </c>
    </row>
    <row r="972" spans="1:7" x14ac:dyDescent="0.25">
      <c r="A972">
        <v>2576771</v>
      </c>
      <c r="B972" t="s">
        <v>1330</v>
      </c>
      <c r="C972" t="s">
        <v>136</v>
      </c>
      <c r="E972" t="s">
        <v>869</v>
      </c>
      <c r="F972" t="s">
        <v>14</v>
      </c>
      <c r="G972" s="54" t="s">
        <v>2547</v>
      </c>
    </row>
    <row r="973" spans="1:7" x14ac:dyDescent="0.25">
      <c r="A973">
        <v>2173028</v>
      </c>
      <c r="B973" t="s">
        <v>938</v>
      </c>
      <c r="C973" t="s">
        <v>939</v>
      </c>
      <c r="E973" t="s">
        <v>869</v>
      </c>
      <c r="F973" t="s">
        <v>15</v>
      </c>
      <c r="G973" s="54" t="s">
        <v>2548</v>
      </c>
    </row>
    <row r="974" spans="1:7" x14ac:dyDescent="0.25">
      <c r="A974">
        <v>2626402</v>
      </c>
      <c r="B974" t="s">
        <v>2212</v>
      </c>
      <c r="C974" t="s">
        <v>2213</v>
      </c>
      <c r="E974" t="s">
        <v>869</v>
      </c>
      <c r="F974" t="s">
        <v>15</v>
      </c>
      <c r="G974" s="54" t="s">
        <v>2548</v>
      </c>
    </row>
    <row r="975" spans="1:7" x14ac:dyDescent="0.25">
      <c r="A975">
        <v>2346060</v>
      </c>
      <c r="B975" t="s">
        <v>605</v>
      </c>
      <c r="C975" t="s">
        <v>233</v>
      </c>
      <c r="E975" t="s">
        <v>869</v>
      </c>
      <c r="F975" t="s">
        <v>15</v>
      </c>
      <c r="G975" s="54" t="s">
        <v>2548</v>
      </c>
    </row>
    <row r="976" spans="1:7" x14ac:dyDescent="0.25">
      <c r="A976">
        <v>2407064</v>
      </c>
      <c r="B976" t="s">
        <v>1073</v>
      </c>
      <c r="C976" t="s">
        <v>2214</v>
      </c>
      <c r="E976" t="s">
        <v>869</v>
      </c>
      <c r="F976" t="s">
        <v>14</v>
      </c>
      <c r="G976" s="54" t="s">
        <v>2548</v>
      </c>
    </row>
    <row r="977" spans="1:7" x14ac:dyDescent="0.25">
      <c r="A977">
        <v>2645104</v>
      </c>
      <c r="B977" t="s">
        <v>223</v>
      </c>
      <c r="C977" t="s">
        <v>2215</v>
      </c>
      <c r="E977" t="s">
        <v>869</v>
      </c>
      <c r="F977" t="s">
        <v>15</v>
      </c>
      <c r="G977" s="54" t="s">
        <v>2548</v>
      </c>
    </row>
    <row r="978" spans="1:7" x14ac:dyDescent="0.25">
      <c r="A978">
        <v>2173882</v>
      </c>
      <c r="B978" t="s">
        <v>404</v>
      </c>
      <c r="C978" t="s">
        <v>326</v>
      </c>
      <c r="E978" t="s">
        <v>869</v>
      </c>
      <c r="F978" t="s">
        <v>15</v>
      </c>
      <c r="G978" s="54" t="s">
        <v>2548</v>
      </c>
    </row>
    <row r="979" spans="1:7" x14ac:dyDescent="0.25">
      <c r="A979">
        <v>2391232</v>
      </c>
      <c r="B979" t="s">
        <v>941</v>
      </c>
      <c r="C979" t="s">
        <v>230</v>
      </c>
      <c r="E979" t="s">
        <v>869</v>
      </c>
      <c r="F979" t="s">
        <v>15</v>
      </c>
      <c r="G979" s="54" t="s">
        <v>2548</v>
      </c>
    </row>
    <row r="980" spans="1:7" x14ac:dyDescent="0.25">
      <c r="A980">
        <v>1641740</v>
      </c>
      <c r="B980" t="s">
        <v>2216</v>
      </c>
      <c r="C980" t="s">
        <v>2217</v>
      </c>
      <c r="E980" t="s">
        <v>869</v>
      </c>
      <c r="F980" t="s">
        <v>14</v>
      </c>
      <c r="G980" s="54" t="s">
        <v>2548</v>
      </c>
    </row>
    <row r="981" spans="1:7" x14ac:dyDescent="0.25">
      <c r="A981">
        <v>2627638</v>
      </c>
      <c r="B981" t="s">
        <v>2218</v>
      </c>
      <c r="C981" t="s">
        <v>1206</v>
      </c>
      <c r="E981" t="s">
        <v>869</v>
      </c>
      <c r="F981" t="s">
        <v>15</v>
      </c>
      <c r="G981" s="54" t="s">
        <v>2548</v>
      </c>
    </row>
    <row r="982" spans="1:7" x14ac:dyDescent="0.25">
      <c r="A982">
        <v>2265004</v>
      </c>
      <c r="B982" t="s">
        <v>942</v>
      </c>
      <c r="C982" t="s">
        <v>544</v>
      </c>
      <c r="E982" t="s">
        <v>869</v>
      </c>
      <c r="F982" t="s">
        <v>14</v>
      </c>
      <c r="G982" s="54" t="s">
        <v>2548</v>
      </c>
    </row>
    <row r="983" spans="1:7" x14ac:dyDescent="0.25">
      <c r="A983">
        <v>1981691</v>
      </c>
      <c r="B983" t="s">
        <v>305</v>
      </c>
      <c r="C983" t="s">
        <v>96</v>
      </c>
      <c r="E983" t="s">
        <v>869</v>
      </c>
      <c r="F983" t="s">
        <v>14</v>
      </c>
      <c r="G983" s="54" t="s">
        <v>2549</v>
      </c>
    </row>
    <row r="984" spans="1:7" x14ac:dyDescent="0.25">
      <c r="A984">
        <v>2594007</v>
      </c>
      <c r="B984" t="s">
        <v>945</v>
      </c>
      <c r="C984" t="s">
        <v>584</v>
      </c>
      <c r="E984" t="s">
        <v>869</v>
      </c>
      <c r="F984" t="s">
        <v>14</v>
      </c>
      <c r="G984" s="54" t="s">
        <v>2549</v>
      </c>
    </row>
    <row r="985" spans="1:7" x14ac:dyDescent="0.25">
      <c r="A985">
        <v>2084302</v>
      </c>
      <c r="B985" t="s">
        <v>372</v>
      </c>
      <c r="C985" t="s">
        <v>111</v>
      </c>
      <c r="E985" t="s">
        <v>869</v>
      </c>
      <c r="F985" t="s">
        <v>15</v>
      </c>
      <c r="G985" s="54" t="s">
        <v>2549</v>
      </c>
    </row>
    <row r="986" spans="1:7" x14ac:dyDescent="0.25">
      <c r="A986">
        <v>2256550</v>
      </c>
      <c r="B986" t="s">
        <v>456</v>
      </c>
      <c r="C986" t="s">
        <v>946</v>
      </c>
      <c r="E986" t="s">
        <v>869</v>
      </c>
      <c r="F986" t="s">
        <v>15</v>
      </c>
      <c r="G986" s="54" t="s">
        <v>2549</v>
      </c>
    </row>
    <row r="987" spans="1:7" x14ac:dyDescent="0.25">
      <c r="A987">
        <v>2375570</v>
      </c>
      <c r="B987" t="s">
        <v>947</v>
      </c>
      <c r="C987" t="s">
        <v>38</v>
      </c>
      <c r="E987" t="s">
        <v>869</v>
      </c>
      <c r="F987" t="s">
        <v>14</v>
      </c>
      <c r="G987" s="54" t="s">
        <v>2549</v>
      </c>
    </row>
    <row r="988" spans="1:7" x14ac:dyDescent="0.25">
      <c r="A988">
        <v>2386989</v>
      </c>
      <c r="B988" t="s">
        <v>1331</v>
      </c>
      <c r="C988" t="s">
        <v>261</v>
      </c>
      <c r="E988" t="s">
        <v>869</v>
      </c>
      <c r="F988" t="s">
        <v>14</v>
      </c>
      <c r="G988" s="54" t="s">
        <v>2549</v>
      </c>
    </row>
    <row r="989" spans="1:7" x14ac:dyDescent="0.25">
      <c r="A989">
        <v>2087006</v>
      </c>
      <c r="B989" t="s">
        <v>916</v>
      </c>
      <c r="C989" t="s">
        <v>917</v>
      </c>
      <c r="E989" t="s">
        <v>869</v>
      </c>
      <c r="F989" t="s">
        <v>15</v>
      </c>
      <c r="G989" s="54" t="s">
        <v>2550</v>
      </c>
    </row>
    <row r="990" spans="1:7" x14ac:dyDescent="0.25">
      <c r="A990">
        <v>2343254</v>
      </c>
      <c r="B990" t="s">
        <v>775</v>
      </c>
      <c r="C990" t="s">
        <v>455</v>
      </c>
      <c r="E990" t="s">
        <v>869</v>
      </c>
      <c r="F990" t="s">
        <v>14</v>
      </c>
      <c r="G990" s="54" t="s">
        <v>2550</v>
      </c>
    </row>
    <row r="991" spans="1:7" x14ac:dyDescent="0.25">
      <c r="A991">
        <v>2446476</v>
      </c>
      <c r="B991" t="s">
        <v>1332</v>
      </c>
      <c r="C991" t="s">
        <v>1333</v>
      </c>
      <c r="E991" t="s">
        <v>869</v>
      </c>
      <c r="F991" t="s">
        <v>14</v>
      </c>
      <c r="G991" s="54" t="s">
        <v>2550</v>
      </c>
    </row>
    <row r="992" spans="1:7" x14ac:dyDescent="0.25">
      <c r="A992">
        <v>2263455</v>
      </c>
      <c r="B992" t="s">
        <v>359</v>
      </c>
      <c r="C992" t="s">
        <v>75</v>
      </c>
      <c r="E992" t="s">
        <v>869</v>
      </c>
      <c r="F992" t="s">
        <v>14</v>
      </c>
      <c r="G992" s="54" t="s">
        <v>2550</v>
      </c>
    </row>
    <row r="993" spans="1:7" x14ac:dyDescent="0.25">
      <c r="A993">
        <v>2534455</v>
      </c>
      <c r="B993" t="s">
        <v>613</v>
      </c>
      <c r="C993" t="s">
        <v>253</v>
      </c>
      <c r="E993" t="s">
        <v>869</v>
      </c>
      <c r="F993" t="s">
        <v>15</v>
      </c>
      <c r="G993" s="54" t="s">
        <v>2550</v>
      </c>
    </row>
    <row r="994" spans="1:7" x14ac:dyDescent="0.25">
      <c r="A994">
        <v>1799546</v>
      </c>
      <c r="B994" t="s">
        <v>416</v>
      </c>
      <c r="C994" t="s">
        <v>271</v>
      </c>
      <c r="E994" t="s">
        <v>869</v>
      </c>
      <c r="F994" t="s">
        <v>14</v>
      </c>
      <c r="G994" s="54" t="s">
        <v>2550</v>
      </c>
    </row>
    <row r="995" spans="1:7" x14ac:dyDescent="0.25">
      <c r="A995">
        <v>2722939</v>
      </c>
      <c r="B995" t="s">
        <v>2219</v>
      </c>
      <c r="C995" t="s">
        <v>92</v>
      </c>
      <c r="E995" t="s">
        <v>869</v>
      </c>
      <c r="F995" t="s">
        <v>14</v>
      </c>
      <c r="G995" s="54" t="s">
        <v>2550</v>
      </c>
    </row>
    <row r="996" spans="1:7" x14ac:dyDescent="0.25">
      <c r="A996">
        <v>2546250</v>
      </c>
      <c r="B996" t="s">
        <v>949</v>
      </c>
      <c r="C996" t="s">
        <v>60</v>
      </c>
      <c r="E996" t="s">
        <v>869</v>
      </c>
      <c r="F996" t="s">
        <v>15</v>
      </c>
      <c r="G996" s="54" t="s">
        <v>2550</v>
      </c>
    </row>
    <row r="997" spans="1:7" x14ac:dyDescent="0.25">
      <c r="A997">
        <v>2186634</v>
      </c>
      <c r="B997" t="s">
        <v>481</v>
      </c>
      <c r="C997" t="s">
        <v>135</v>
      </c>
      <c r="E997" t="s">
        <v>869</v>
      </c>
      <c r="F997" t="s">
        <v>14</v>
      </c>
      <c r="G997" s="54" t="s">
        <v>2550</v>
      </c>
    </row>
    <row r="998" spans="1:7" x14ac:dyDescent="0.25">
      <c r="A998">
        <v>2633196</v>
      </c>
      <c r="B998" t="s">
        <v>2220</v>
      </c>
      <c r="C998" t="s">
        <v>227</v>
      </c>
      <c r="E998" t="s">
        <v>869</v>
      </c>
      <c r="F998" t="s">
        <v>15</v>
      </c>
      <c r="G998" s="54" t="s">
        <v>2550</v>
      </c>
    </row>
    <row r="999" spans="1:7" x14ac:dyDescent="0.25">
      <c r="A999">
        <v>1649729</v>
      </c>
      <c r="B999" t="s">
        <v>953</v>
      </c>
      <c r="C999" t="s">
        <v>954</v>
      </c>
      <c r="E999" t="s">
        <v>869</v>
      </c>
      <c r="F999" t="s">
        <v>15</v>
      </c>
      <c r="G999" s="54" t="s">
        <v>2551</v>
      </c>
    </row>
    <row r="1000" spans="1:7" x14ac:dyDescent="0.25">
      <c r="A1000">
        <v>2669771</v>
      </c>
      <c r="B1000" t="s">
        <v>2221</v>
      </c>
      <c r="C1000" t="s">
        <v>2222</v>
      </c>
      <c r="E1000" t="s">
        <v>869</v>
      </c>
      <c r="F1000" t="s">
        <v>14</v>
      </c>
      <c r="G1000" s="54" t="s">
        <v>2551</v>
      </c>
    </row>
    <row r="1001" spans="1:7" x14ac:dyDescent="0.25">
      <c r="A1001">
        <v>2004838</v>
      </c>
      <c r="B1001" t="s">
        <v>170</v>
      </c>
      <c r="C1001" t="s">
        <v>217</v>
      </c>
      <c r="E1001" t="s">
        <v>869</v>
      </c>
      <c r="F1001" t="s">
        <v>15</v>
      </c>
      <c r="G1001" s="54" t="s">
        <v>2551</v>
      </c>
    </row>
    <row r="1002" spans="1:7" x14ac:dyDescent="0.25">
      <c r="A1002">
        <v>2441350</v>
      </c>
      <c r="B1002" t="s">
        <v>1335</v>
      </c>
      <c r="C1002" t="s">
        <v>124</v>
      </c>
      <c r="E1002" t="s">
        <v>869</v>
      </c>
      <c r="F1002" t="s">
        <v>15</v>
      </c>
      <c r="G1002" s="54" t="s">
        <v>2551</v>
      </c>
    </row>
    <row r="1003" spans="1:7" x14ac:dyDescent="0.25">
      <c r="A1003">
        <v>2548199</v>
      </c>
      <c r="B1003" t="s">
        <v>955</v>
      </c>
      <c r="C1003" t="s">
        <v>201</v>
      </c>
      <c r="E1003" t="s">
        <v>869</v>
      </c>
      <c r="F1003" t="s">
        <v>15</v>
      </c>
      <c r="G1003" s="54" t="s">
        <v>2551</v>
      </c>
    </row>
    <row r="1004" spans="1:7" x14ac:dyDescent="0.25">
      <c r="A1004">
        <v>2186695</v>
      </c>
      <c r="B1004" t="s">
        <v>36</v>
      </c>
      <c r="C1004" t="s">
        <v>119</v>
      </c>
      <c r="E1004" t="s">
        <v>869</v>
      </c>
      <c r="F1004" t="s">
        <v>15</v>
      </c>
      <c r="G1004" s="54" t="s">
        <v>2551</v>
      </c>
    </row>
    <row r="1005" spans="1:7" x14ac:dyDescent="0.25">
      <c r="A1005">
        <v>2643894</v>
      </c>
      <c r="B1005" t="s">
        <v>2223</v>
      </c>
      <c r="C1005" t="s">
        <v>2224</v>
      </c>
      <c r="E1005" t="s">
        <v>869</v>
      </c>
      <c r="F1005" t="s">
        <v>15</v>
      </c>
      <c r="G1005" s="54" t="s">
        <v>2551</v>
      </c>
    </row>
    <row r="1006" spans="1:7" x14ac:dyDescent="0.25">
      <c r="A1006">
        <v>2622692</v>
      </c>
      <c r="B1006" t="s">
        <v>957</v>
      </c>
      <c r="C1006" t="s">
        <v>786</v>
      </c>
      <c r="E1006" t="s">
        <v>869</v>
      </c>
      <c r="F1006" t="s">
        <v>15</v>
      </c>
      <c r="G1006" s="54" t="s">
        <v>2551</v>
      </c>
    </row>
    <row r="1007" spans="1:7" x14ac:dyDescent="0.25">
      <c r="A1007">
        <v>2310561</v>
      </c>
      <c r="B1007" t="s">
        <v>303</v>
      </c>
      <c r="C1007" t="s">
        <v>849</v>
      </c>
      <c r="E1007" t="s">
        <v>869</v>
      </c>
      <c r="F1007" t="s">
        <v>14</v>
      </c>
      <c r="G1007" s="54" t="s">
        <v>2551</v>
      </c>
    </row>
    <row r="1008" spans="1:7" x14ac:dyDescent="0.25">
      <c r="A1008">
        <v>2615650</v>
      </c>
      <c r="B1008" t="s">
        <v>315</v>
      </c>
      <c r="C1008" t="s">
        <v>534</v>
      </c>
      <c r="E1008" t="s">
        <v>869</v>
      </c>
      <c r="F1008" t="s">
        <v>14</v>
      </c>
      <c r="G1008" s="54" t="s">
        <v>2551</v>
      </c>
    </row>
    <row r="1009" spans="1:7" x14ac:dyDescent="0.25">
      <c r="A1009">
        <v>2722959</v>
      </c>
      <c r="B1009" t="s">
        <v>2225</v>
      </c>
      <c r="C1009" t="s">
        <v>2226</v>
      </c>
      <c r="E1009" t="s">
        <v>869</v>
      </c>
      <c r="F1009" t="s">
        <v>15</v>
      </c>
      <c r="G1009" s="54" t="s">
        <v>2551</v>
      </c>
    </row>
    <row r="1010" spans="1:7" x14ac:dyDescent="0.25">
      <c r="A1010">
        <v>2012027</v>
      </c>
      <c r="B1010" t="s">
        <v>958</v>
      </c>
      <c r="C1010" t="s">
        <v>220</v>
      </c>
      <c r="E1010" t="s">
        <v>869</v>
      </c>
      <c r="F1010" t="s">
        <v>15</v>
      </c>
      <c r="G1010" s="54" t="s">
        <v>2551</v>
      </c>
    </row>
    <row r="1011" spans="1:7" x14ac:dyDescent="0.25">
      <c r="A1011">
        <v>2642791</v>
      </c>
      <c r="B1011" t="s">
        <v>2227</v>
      </c>
      <c r="C1011" t="s">
        <v>2228</v>
      </c>
      <c r="E1011" t="s">
        <v>869</v>
      </c>
      <c r="F1011" t="s">
        <v>15</v>
      </c>
      <c r="G1011" s="54" t="s">
        <v>2551</v>
      </c>
    </row>
    <row r="1012" spans="1:7" x14ac:dyDescent="0.25">
      <c r="A1012">
        <v>2652397</v>
      </c>
      <c r="B1012" t="s">
        <v>2229</v>
      </c>
      <c r="C1012" t="s">
        <v>104</v>
      </c>
      <c r="E1012" t="s">
        <v>869</v>
      </c>
      <c r="F1012" t="s">
        <v>15</v>
      </c>
      <c r="G1012" s="54" t="s">
        <v>2551</v>
      </c>
    </row>
    <row r="1013" spans="1:7" x14ac:dyDescent="0.25">
      <c r="A1013">
        <v>2569641</v>
      </c>
      <c r="B1013" t="s">
        <v>394</v>
      </c>
      <c r="C1013" t="s">
        <v>197</v>
      </c>
      <c r="E1013" t="s">
        <v>869</v>
      </c>
      <c r="F1013" t="s">
        <v>15</v>
      </c>
      <c r="G1013" s="54" t="s">
        <v>2551</v>
      </c>
    </row>
    <row r="1014" spans="1:7" x14ac:dyDescent="0.25">
      <c r="A1014">
        <v>2601189</v>
      </c>
      <c r="B1014" t="s">
        <v>404</v>
      </c>
      <c r="C1014" t="s">
        <v>961</v>
      </c>
      <c r="E1014" t="s">
        <v>869</v>
      </c>
      <c r="F1014" t="s">
        <v>15</v>
      </c>
      <c r="G1014" s="54" t="s">
        <v>2551</v>
      </c>
    </row>
    <row r="1015" spans="1:7" x14ac:dyDescent="0.25">
      <c r="A1015">
        <v>2548542</v>
      </c>
      <c r="B1015" t="s">
        <v>1336</v>
      </c>
      <c r="C1015" t="s">
        <v>88</v>
      </c>
      <c r="E1015" t="s">
        <v>869</v>
      </c>
      <c r="F1015" t="s">
        <v>15</v>
      </c>
      <c r="G1015" s="54" t="s">
        <v>2551</v>
      </c>
    </row>
    <row r="1016" spans="1:7" x14ac:dyDescent="0.25">
      <c r="A1016">
        <v>2331024</v>
      </c>
      <c r="B1016" t="s">
        <v>2230</v>
      </c>
      <c r="C1016" t="s">
        <v>1438</v>
      </c>
      <c r="E1016" t="s">
        <v>869</v>
      </c>
      <c r="F1016" t="s">
        <v>14</v>
      </c>
      <c r="G1016" s="54" t="s">
        <v>2551</v>
      </c>
    </row>
    <row r="1017" spans="1:7" x14ac:dyDescent="0.25">
      <c r="A1017">
        <v>2100886</v>
      </c>
      <c r="B1017" t="s">
        <v>420</v>
      </c>
      <c r="C1017" t="s">
        <v>809</v>
      </c>
      <c r="E1017" t="s">
        <v>869</v>
      </c>
      <c r="F1017" t="s">
        <v>15</v>
      </c>
      <c r="G1017" s="54" t="s">
        <v>2551</v>
      </c>
    </row>
    <row r="1018" spans="1:7" x14ac:dyDescent="0.25">
      <c r="A1018">
        <v>2483530</v>
      </c>
      <c r="B1018" t="s">
        <v>1338</v>
      </c>
      <c r="C1018" t="s">
        <v>123</v>
      </c>
      <c r="E1018" t="s">
        <v>869</v>
      </c>
      <c r="F1018" t="s">
        <v>15</v>
      </c>
      <c r="G1018" s="54" t="s">
        <v>2551</v>
      </c>
    </row>
    <row r="1019" spans="1:7" x14ac:dyDescent="0.25">
      <c r="A1019">
        <v>2680681</v>
      </c>
      <c r="B1019" t="s">
        <v>2231</v>
      </c>
      <c r="C1019" t="s">
        <v>2232</v>
      </c>
      <c r="E1019" t="s">
        <v>869</v>
      </c>
      <c r="F1019" t="s">
        <v>15</v>
      </c>
      <c r="G1019" s="54" t="s">
        <v>2551</v>
      </c>
    </row>
    <row r="1020" spans="1:7" x14ac:dyDescent="0.25">
      <c r="A1020">
        <v>2364478</v>
      </c>
      <c r="B1020" t="s">
        <v>1340</v>
      </c>
      <c r="C1020" t="s">
        <v>286</v>
      </c>
      <c r="E1020" t="s">
        <v>869</v>
      </c>
      <c r="F1020" t="s">
        <v>15</v>
      </c>
      <c r="G1020" s="54" t="s">
        <v>2551</v>
      </c>
    </row>
    <row r="1021" spans="1:7" x14ac:dyDescent="0.25">
      <c r="A1021">
        <v>2649965</v>
      </c>
      <c r="B1021" t="s">
        <v>2233</v>
      </c>
      <c r="C1021" t="s">
        <v>49</v>
      </c>
      <c r="E1021" t="s">
        <v>869</v>
      </c>
      <c r="F1021" t="s">
        <v>14</v>
      </c>
      <c r="G1021" s="54" t="s">
        <v>2552</v>
      </c>
    </row>
    <row r="1022" spans="1:7" x14ac:dyDescent="0.25">
      <c r="A1022">
        <v>2570268</v>
      </c>
      <c r="B1022" t="s">
        <v>851</v>
      </c>
      <c r="C1022" t="s">
        <v>329</v>
      </c>
      <c r="E1022" t="s">
        <v>869</v>
      </c>
      <c r="F1022" t="s">
        <v>15</v>
      </c>
      <c r="G1022" s="54" t="s">
        <v>2552</v>
      </c>
    </row>
    <row r="1023" spans="1:7" x14ac:dyDescent="0.25">
      <c r="A1023">
        <v>2579210</v>
      </c>
      <c r="B1023" t="s">
        <v>754</v>
      </c>
      <c r="C1023" t="s">
        <v>593</v>
      </c>
      <c r="E1023" t="s">
        <v>869</v>
      </c>
      <c r="F1023" t="s">
        <v>14</v>
      </c>
      <c r="G1023" s="54" t="s">
        <v>2552</v>
      </c>
    </row>
    <row r="1024" spans="1:7" x14ac:dyDescent="0.25">
      <c r="A1024">
        <v>2420727</v>
      </c>
      <c r="B1024" t="s">
        <v>194</v>
      </c>
      <c r="C1024" t="s">
        <v>968</v>
      </c>
      <c r="E1024" t="s">
        <v>869</v>
      </c>
      <c r="F1024" t="s">
        <v>15</v>
      </c>
      <c r="G1024" s="54" t="s">
        <v>2552</v>
      </c>
    </row>
    <row r="1025" spans="1:7" x14ac:dyDescent="0.25">
      <c r="A1025">
        <v>2704012</v>
      </c>
      <c r="B1025" t="s">
        <v>2234</v>
      </c>
      <c r="C1025" t="s">
        <v>286</v>
      </c>
      <c r="E1025" t="s">
        <v>869</v>
      </c>
      <c r="F1025" t="s">
        <v>15</v>
      </c>
      <c r="G1025" s="54" t="s">
        <v>2552</v>
      </c>
    </row>
    <row r="1026" spans="1:7" x14ac:dyDescent="0.25">
      <c r="A1026">
        <v>2650895</v>
      </c>
      <c r="B1026" t="s">
        <v>205</v>
      </c>
      <c r="C1026" t="s">
        <v>140</v>
      </c>
      <c r="E1026" t="s">
        <v>869</v>
      </c>
      <c r="F1026" t="s">
        <v>15</v>
      </c>
      <c r="G1026" s="54" t="s">
        <v>2552</v>
      </c>
    </row>
    <row r="1027" spans="1:7" x14ac:dyDescent="0.25">
      <c r="A1027">
        <v>2654033</v>
      </c>
      <c r="B1027" t="s">
        <v>2235</v>
      </c>
      <c r="C1027" t="s">
        <v>432</v>
      </c>
      <c r="E1027" t="s">
        <v>869</v>
      </c>
      <c r="F1027" t="s">
        <v>15</v>
      </c>
      <c r="G1027" s="54" t="s">
        <v>2552</v>
      </c>
    </row>
    <row r="1028" spans="1:7" x14ac:dyDescent="0.25">
      <c r="A1028">
        <v>2217897</v>
      </c>
      <c r="B1028" t="s">
        <v>2236</v>
      </c>
      <c r="C1028" t="s">
        <v>133</v>
      </c>
      <c r="E1028" t="s">
        <v>869</v>
      </c>
      <c r="F1028" t="s">
        <v>15</v>
      </c>
      <c r="G1028" s="54" t="s">
        <v>2552</v>
      </c>
    </row>
    <row r="1029" spans="1:7" x14ac:dyDescent="0.25">
      <c r="A1029">
        <v>2704869</v>
      </c>
      <c r="B1029" t="s">
        <v>2237</v>
      </c>
      <c r="C1029" t="s">
        <v>2238</v>
      </c>
      <c r="E1029" t="s">
        <v>869</v>
      </c>
      <c r="F1029" t="s">
        <v>15</v>
      </c>
      <c r="G1029" s="54" t="s">
        <v>2552</v>
      </c>
    </row>
    <row r="1030" spans="1:7" x14ac:dyDescent="0.25">
      <c r="A1030">
        <v>2077348</v>
      </c>
      <c r="B1030" t="s">
        <v>2239</v>
      </c>
      <c r="C1030" t="s">
        <v>2240</v>
      </c>
      <c r="E1030" t="s">
        <v>869</v>
      </c>
      <c r="F1030" t="s">
        <v>15</v>
      </c>
      <c r="G1030" s="54" t="s">
        <v>2552</v>
      </c>
    </row>
    <row r="1031" spans="1:7" x14ac:dyDescent="0.25">
      <c r="A1031">
        <v>1928391</v>
      </c>
      <c r="B1031" t="s">
        <v>2241</v>
      </c>
      <c r="C1031" t="s">
        <v>253</v>
      </c>
      <c r="E1031" t="s">
        <v>869</v>
      </c>
      <c r="F1031" t="s">
        <v>15</v>
      </c>
      <c r="G1031" s="54" t="s">
        <v>2552</v>
      </c>
    </row>
    <row r="1032" spans="1:7" x14ac:dyDescent="0.25">
      <c r="A1032">
        <v>2654045</v>
      </c>
      <c r="B1032" t="s">
        <v>2242</v>
      </c>
      <c r="C1032" t="s">
        <v>235</v>
      </c>
      <c r="E1032" t="s">
        <v>869</v>
      </c>
      <c r="F1032" t="s">
        <v>15</v>
      </c>
      <c r="G1032" s="54" t="s">
        <v>2552</v>
      </c>
    </row>
    <row r="1033" spans="1:7" x14ac:dyDescent="0.25">
      <c r="A1033">
        <v>2352074</v>
      </c>
      <c r="B1033" t="s">
        <v>1341</v>
      </c>
      <c r="C1033" t="s">
        <v>1342</v>
      </c>
      <c r="E1033" t="s">
        <v>869</v>
      </c>
      <c r="F1033" t="s">
        <v>15</v>
      </c>
      <c r="G1033" s="54" t="s">
        <v>2552</v>
      </c>
    </row>
    <row r="1034" spans="1:7" x14ac:dyDescent="0.25">
      <c r="A1034">
        <v>2677256</v>
      </c>
      <c r="B1034" t="s">
        <v>2243</v>
      </c>
      <c r="C1034" t="s">
        <v>2244</v>
      </c>
      <c r="E1034" t="s">
        <v>869</v>
      </c>
      <c r="F1034" t="s">
        <v>14</v>
      </c>
      <c r="G1034" s="54" t="s">
        <v>2552</v>
      </c>
    </row>
    <row r="1035" spans="1:7" x14ac:dyDescent="0.25">
      <c r="A1035">
        <v>2674966</v>
      </c>
      <c r="B1035" t="s">
        <v>2245</v>
      </c>
      <c r="C1035" t="s">
        <v>281</v>
      </c>
      <c r="E1035" t="s">
        <v>869</v>
      </c>
      <c r="F1035" t="s">
        <v>15</v>
      </c>
      <c r="G1035" s="54" t="s">
        <v>2552</v>
      </c>
    </row>
    <row r="1036" spans="1:7" x14ac:dyDescent="0.25">
      <c r="A1036">
        <v>2664095</v>
      </c>
      <c r="B1036" t="s">
        <v>2246</v>
      </c>
      <c r="C1036" t="s">
        <v>2247</v>
      </c>
      <c r="E1036" t="s">
        <v>869</v>
      </c>
      <c r="F1036" t="s">
        <v>15</v>
      </c>
      <c r="G1036" s="54" t="s">
        <v>2552</v>
      </c>
    </row>
    <row r="1037" spans="1:7" x14ac:dyDescent="0.25">
      <c r="A1037">
        <v>2051245</v>
      </c>
      <c r="B1037" t="s">
        <v>313</v>
      </c>
      <c r="C1037" t="s">
        <v>952</v>
      </c>
      <c r="E1037" t="s">
        <v>869</v>
      </c>
      <c r="F1037" t="s">
        <v>15</v>
      </c>
      <c r="G1037" s="54" t="s">
        <v>2552</v>
      </c>
    </row>
    <row r="1038" spans="1:7" x14ac:dyDescent="0.25">
      <c r="A1038">
        <v>2653919</v>
      </c>
      <c r="B1038" t="s">
        <v>2248</v>
      </c>
      <c r="C1038" t="s">
        <v>94</v>
      </c>
      <c r="E1038" t="s">
        <v>869</v>
      </c>
      <c r="F1038" t="s">
        <v>14</v>
      </c>
      <c r="G1038" s="54" t="s">
        <v>2552</v>
      </c>
    </row>
    <row r="1039" spans="1:7" x14ac:dyDescent="0.25">
      <c r="A1039">
        <v>2278729</v>
      </c>
      <c r="B1039" t="s">
        <v>972</v>
      </c>
      <c r="C1039" t="s">
        <v>973</v>
      </c>
      <c r="E1039" t="s">
        <v>869</v>
      </c>
      <c r="F1039" t="s">
        <v>15</v>
      </c>
      <c r="G1039" s="54" t="s">
        <v>2552</v>
      </c>
    </row>
    <row r="1040" spans="1:7" x14ac:dyDescent="0.25">
      <c r="A1040">
        <v>2650882</v>
      </c>
      <c r="B1040" t="s">
        <v>2249</v>
      </c>
      <c r="C1040" t="s">
        <v>2250</v>
      </c>
      <c r="E1040" t="s">
        <v>869</v>
      </c>
      <c r="F1040" t="s">
        <v>15</v>
      </c>
      <c r="G1040" s="54" t="s">
        <v>2552</v>
      </c>
    </row>
    <row r="1041" spans="1:7" x14ac:dyDescent="0.25">
      <c r="A1041">
        <v>2721454</v>
      </c>
      <c r="B1041" t="s">
        <v>2251</v>
      </c>
      <c r="C1041" t="s">
        <v>312</v>
      </c>
      <c r="E1041" t="s">
        <v>869</v>
      </c>
      <c r="F1041" t="s">
        <v>14</v>
      </c>
      <c r="G1041" s="54" t="s">
        <v>2552</v>
      </c>
    </row>
    <row r="1042" spans="1:7" x14ac:dyDescent="0.25">
      <c r="A1042">
        <v>2653954</v>
      </c>
      <c r="B1042" t="s">
        <v>355</v>
      </c>
      <c r="C1042" t="s">
        <v>248</v>
      </c>
      <c r="E1042" t="s">
        <v>869</v>
      </c>
      <c r="F1042" t="s">
        <v>14</v>
      </c>
      <c r="G1042" s="54" t="s">
        <v>2552</v>
      </c>
    </row>
    <row r="1043" spans="1:7" x14ac:dyDescent="0.25">
      <c r="A1043">
        <v>2457987</v>
      </c>
      <c r="B1043" t="s">
        <v>363</v>
      </c>
      <c r="C1043" t="s">
        <v>1343</v>
      </c>
      <c r="E1043" t="s">
        <v>869</v>
      </c>
      <c r="F1043" t="s">
        <v>14</v>
      </c>
      <c r="G1043" s="54" t="s">
        <v>2552</v>
      </c>
    </row>
    <row r="1044" spans="1:7" x14ac:dyDescent="0.25">
      <c r="A1044">
        <v>2542233</v>
      </c>
      <c r="B1044" t="s">
        <v>1344</v>
      </c>
      <c r="C1044" t="s">
        <v>1345</v>
      </c>
      <c r="E1044" t="s">
        <v>869</v>
      </c>
      <c r="F1044" t="s">
        <v>15</v>
      </c>
      <c r="G1044" s="54" t="s">
        <v>2552</v>
      </c>
    </row>
    <row r="1045" spans="1:7" x14ac:dyDescent="0.25">
      <c r="A1045">
        <v>2146028</v>
      </c>
      <c r="B1045" t="s">
        <v>2252</v>
      </c>
      <c r="C1045" t="s">
        <v>2253</v>
      </c>
      <c r="E1045" t="s">
        <v>869</v>
      </c>
      <c r="F1045" t="s">
        <v>15</v>
      </c>
      <c r="G1045" s="54" t="s">
        <v>2552</v>
      </c>
    </row>
    <row r="1046" spans="1:7" x14ac:dyDescent="0.25">
      <c r="A1046">
        <v>2659622</v>
      </c>
      <c r="B1046" t="s">
        <v>2254</v>
      </c>
      <c r="C1046" t="s">
        <v>336</v>
      </c>
      <c r="E1046" t="s">
        <v>869</v>
      </c>
      <c r="F1046" t="s">
        <v>15</v>
      </c>
      <c r="G1046" s="54" t="s">
        <v>2552</v>
      </c>
    </row>
    <row r="1047" spans="1:7" x14ac:dyDescent="0.25">
      <c r="A1047">
        <v>2570257</v>
      </c>
      <c r="B1047" t="s">
        <v>974</v>
      </c>
      <c r="C1047" t="s">
        <v>975</v>
      </c>
      <c r="E1047" t="s">
        <v>869</v>
      </c>
      <c r="F1047" t="s">
        <v>15</v>
      </c>
      <c r="G1047" s="54" t="s">
        <v>2552</v>
      </c>
    </row>
    <row r="1048" spans="1:7" x14ac:dyDescent="0.25">
      <c r="A1048">
        <v>2570226</v>
      </c>
      <c r="B1048" t="s">
        <v>395</v>
      </c>
      <c r="C1048" t="s">
        <v>124</v>
      </c>
      <c r="E1048" t="s">
        <v>869</v>
      </c>
      <c r="F1048" t="s">
        <v>15</v>
      </c>
      <c r="G1048" s="54" t="s">
        <v>2552</v>
      </c>
    </row>
    <row r="1049" spans="1:7" x14ac:dyDescent="0.25">
      <c r="A1049">
        <v>2678935</v>
      </c>
      <c r="B1049" t="s">
        <v>2255</v>
      </c>
      <c r="C1049" t="s">
        <v>275</v>
      </c>
      <c r="E1049" t="s">
        <v>869</v>
      </c>
      <c r="F1049" t="s">
        <v>15</v>
      </c>
      <c r="G1049" s="54" t="s">
        <v>2552</v>
      </c>
    </row>
    <row r="1050" spans="1:7" x14ac:dyDescent="0.25">
      <c r="A1050">
        <v>2680241</v>
      </c>
      <c r="B1050" t="s">
        <v>2256</v>
      </c>
      <c r="C1050" t="s">
        <v>2257</v>
      </c>
      <c r="E1050" t="s">
        <v>869</v>
      </c>
      <c r="F1050" t="s">
        <v>15</v>
      </c>
      <c r="G1050" s="54" t="s">
        <v>2552</v>
      </c>
    </row>
    <row r="1051" spans="1:7" x14ac:dyDescent="0.25">
      <c r="A1051">
        <v>2362622</v>
      </c>
      <c r="B1051" t="s">
        <v>2258</v>
      </c>
      <c r="C1051" t="s">
        <v>209</v>
      </c>
      <c r="E1051" t="s">
        <v>869</v>
      </c>
      <c r="F1051" t="s">
        <v>15</v>
      </c>
      <c r="G1051" s="54" t="s">
        <v>2552</v>
      </c>
    </row>
    <row r="1052" spans="1:7" x14ac:dyDescent="0.25">
      <c r="A1052">
        <v>2542240</v>
      </c>
      <c r="B1052" t="s">
        <v>434</v>
      </c>
      <c r="C1052" t="s">
        <v>230</v>
      </c>
      <c r="E1052" t="s">
        <v>869</v>
      </c>
      <c r="F1052" t="s">
        <v>15</v>
      </c>
      <c r="G1052" s="54" t="s">
        <v>2552</v>
      </c>
    </row>
    <row r="1053" spans="1:7" x14ac:dyDescent="0.25">
      <c r="A1053">
        <v>2457936</v>
      </c>
      <c r="B1053" t="s">
        <v>442</v>
      </c>
      <c r="C1053" t="s">
        <v>72</v>
      </c>
      <c r="E1053" t="s">
        <v>869</v>
      </c>
      <c r="F1053" t="s">
        <v>15</v>
      </c>
      <c r="G1053" s="54" t="s">
        <v>2552</v>
      </c>
    </row>
    <row r="1054" spans="1:7" x14ac:dyDescent="0.25">
      <c r="A1054">
        <v>2083862</v>
      </c>
      <c r="B1054" t="s">
        <v>447</v>
      </c>
      <c r="C1054" t="s">
        <v>155</v>
      </c>
      <c r="E1054" t="s">
        <v>869</v>
      </c>
      <c r="F1054" t="s">
        <v>14</v>
      </c>
      <c r="G1054" s="54" t="s">
        <v>2552</v>
      </c>
    </row>
    <row r="1055" spans="1:7" x14ac:dyDescent="0.25">
      <c r="A1055">
        <v>2214420</v>
      </c>
      <c r="B1055" t="s">
        <v>2259</v>
      </c>
      <c r="C1055" t="s">
        <v>861</v>
      </c>
      <c r="E1055" t="s">
        <v>869</v>
      </c>
      <c r="F1055" t="s">
        <v>14</v>
      </c>
      <c r="G1055" s="54" t="s">
        <v>2552</v>
      </c>
    </row>
    <row r="1056" spans="1:7" x14ac:dyDescent="0.25">
      <c r="A1056">
        <v>2675637</v>
      </c>
      <c r="B1056" t="s">
        <v>2260</v>
      </c>
      <c r="C1056" t="s">
        <v>140</v>
      </c>
      <c r="E1056" t="s">
        <v>869</v>
      </c>
      <c r="F1056" t="s">
        <v>15</v>
      </c>
      <c r="G1056" s="54" t="s">
        <v>2552</v>
      </c>
    </row>
    <row r="1057" spans="1:7" x14ac:dyDescent="0.25">
      <c r="A1057">
        <v>2521634</v>
      </c>
      <c r="B1057" t="s">
        <v>979</v>
      </c>
      <c r="C1057" t="s">
        <v>547</v>
      </c>
      <c r="E1057" t="s">
        <v>869</v>
      </c>
      <c r="F1057" t="s">
        <v>14</v>
      </c>
      <c r="G1057" s="54" t="s">
        <v>2552</v>
      </c>
    </row>
    <row r="1058" spans="1:7" x14ac:dyDescent="0.25">
      <c r="A1058">
        <v>2654141</v>
      </c>
      <c r="B1058" t="s">
        <v>2261</v>
      </c>
      <c r="C1058" t="s">
        <v>813</v>
      </c>
      <c r="E1058" t="s">
        <v>869</v>
      </c>
      <c r="F1058" t="s">
        <v>15</v>
      </c>
      <c r="G1058" s="54" t="s">
        <v>2552</v>
      </c>
    </row>
    <row r="1059" spans="1:7" x14ac:dyDescent="0.25">
      <c r="A1059">
        <v>2556735</v>
      </c>
      <c r="B1059" t="s">
        <v>1347</v>
      </c>
      <c r="C1059" t="s">
        <v>532</v>
      </c>
      <c r="E1059" t="s">
        <v>869</v>
      </c>
      <c r="F1059" t="s">
        <v>15</v>
      </c>
      <c r="G1059" s="54" t="s">
        <v>2552</v>
      </c>
    </row>
    <row r="1060" spans="1:7" x14ac:dyDescent="0.25">
      <c r="A1060">
        <v>2653967</v>
      </c>
      <c r="B1060" t="s">
        <v>2262</v>
      </c>
      <c r="C1060" t="s">
        <v>185</v>
      </c>
      <c r="E1060" t="s">
        <v>869</v>
      </c>
      <c r="F1060" t="s">
        <v>14</v>
      </c>
      <c r="G1060" s="54" t="s">
        <v>2552</v>
      </c>
    </row>
    <row r="1061" spans="1:7" x14ac:dyDescent="0.25">
      <c r="A1061">
        <v>2649995</v>
      </c>
      <c r="B1061" t="s">
        <v>525</v>
      </c>
      <c r="C1061" t="s">
        <v>2263</v>
      </c>
      <c r="E1061" t="s">
        <v>869</v>
      </c>
      <c r="F1061" t="s">
        <v>15</v>
      </c>
      <c r="G1061" s="54" t="s">
        <v>2552</v>
      </c>
    </row>
    <row r="1062" spans="1:7" x14ac:dyDescent="0.25">
      <c r="A1062">
        <v>2446393</v>
      </c>
      <c r="B1062" t="s">
        <v>526</v>
      </c>
      <c r="C1062" t="s">
        <v>77</v>
      </c>
      <c r="E1062" t="s">
        <v>869</v>
      </c>
      <c r="F1062" t="s">
        <v>14</v>
      </c>
      <c r="G1062" s="54" t="s">
        <v>2552</v>
      </c>
    </row>
    <row r="1063" spans="1:7" x14ac:dyDescent="0.25">
      <c r="A1063">
        <v>2650909</v>
      </c>
      <c r="B1063" t="s">
        <v>1692</v>
      </c>
      <c r="C1063" t="s">
        <v>110</v>
      </c>
      <c r="E1063" t="s">
        <v>869</v>
      </c>
      <c r="F1063" t="s">
        <v>15</v>
      </c>
      <c r="G1063" s="54" t="s">
        <v>2552</v>
      </c>
    </row>
    <row r="1064" spans="1:7" x14ac:dyDescent="0.25">
      <c r="A1064">
        <v>2699261</v>
      </c>
      <c r="B1064" t="s">
        <v>2264</v>
      </c>
      <c r="C1064" t="s">
        <v>2265</v>
      </c>
      <c r="E1064" t="s">
        <v>869</v>
      </c>
      <c r="F1064" t="s">
        <v>14</v>
      </c>
      <c r="G1064" s="54" t="s">
        <v>2552</v>
      </c>
    </row>
    <row r="1065" spans="1:7" x14ac:dyDescent="0.25">
      <c r="A1065">
        <v>2705998</v>
      </c>
      <c r="B1065" t="s">
        <v>2266</v>
      </c>
      <c r="C1065" t="s">
        <v>217</v>
      </c>
      <c r="E1065" t="s">
        <v>869</v>
      </c>
      <c r="F1065" t="s">
        <v>15</v>
      </c>
      <c r="G1065" s="54" t="s">
        <v>2553</v>
      </c>
    </row>
    <row r="1066" spans="1:7" x14ac:dyDescent="0.25">
      <c r="A1066">
        <v>2081351</v>
      </c>
      <c r="B1066" t="s">
        <v>756</v>
      </c>
      <c r="C1066" t="s">
        <v>98</v>
      </c>
      <c r="E1066" t="s">
        <v>869</v>
      </c>
      <c r="F1066" t="s">
        <v>15</v>
      </c>
      <c r="G1066" s="54" t="s">
        <v>2553</v>
      </c>
    </row>
    <row r="1067" spans="1:7" x14ac:dyDescent="0.25">
      <c r="A1067">
        <v>2530584</v>
      </c>
      <c r="B1067" t="s">
        <v>163</v>
      </c>
      <c r="C1067" t="s">
        <v>182</v>
      </c>
      <c r="E1067" t="s">
        <v>869</v>
      </c>
      <c r="F1067" t="s">
        <v>14</v>
      </c>
      <c r="G1067" s="54" t="s">
        <v>2553</v>
      </c>
    </row>
    <row r="1068" spans="1:7" x14ac:dyDescent="0.25">
      <c r="A1068">
        <v>2224339</v>
      </c>
      <c r="B1068" t="s">
        <v>188</v>
      </c>
      <c r="C1068" t="s">
        <v>983</v>
      </c>
      <c r="E1068" t="s">
        <v>869</v>
      </c>
      <c r="F1068" t="s">
        <v>14</v>
      </c>
      <c r="G1068" s="54" t="s">
        <v>2553</v>
      </c>
    </row>
    <row r="1069" spans="1:7" x14ac:dyDescent="0.25">
      <c r="A1069">
        <v>1926957</v>
      </c>
      <c r="B1069" t="s">
        <v>214</v>
      </c>
      <c r="C1069" t="s">
        <v>203</v>
      </c>
      <c r="E1069" t="s">
        <v>869</v>
      </c>
      <c r="F1069" t="s">
        <v>14</v>
      </c>
      <c r="G1069" s="54" t="s">
        <v>2553</v>
      </c>
    </row>
    <row r="1070" spans="1:7" x14ac:dyDescent="0.25">
      <c r="A1070">
        <v>2382711</v>
      </c>
      <c r="B1070" t="s">
        <v>618</v>
      </c>
      <c r="C1070" t="s">
        <v>984</v>
      </c>
      <c r="E1070" t="s">
        <v>869</v>
      </c>
      <c r="F1070" t="s">
        <v>15</v>
      </c>
      <c r="G1070" s="54" t="s">
        <v>2553</v>
      </c>
    </row>
    <row r="1071" spans="1:7" x14ac:dyDescent="0.25">
      <c r="A1071">
        <v>2511828</v>
      </c>
      <c r="B1071" t="s">
        <v>1348</v>
      </c>
      <c r="C1071" t="s">
        <v>1349</v>
      </c>
      <c r="E1071" t="s">
        <v>869</v>
      </c>
      <c r="F1071" t="s">
        <v>14</v>
      </c>
      <c r="G1071" s="54" t="s">
        <v>2553</v>
      </c>
    </row>
    <row r="1072" spans="1:7" x14ac:dyDescent="0.25">
      <c r="A1072">
        <v>2588495</v>
      </c>
      <c r="B1072" t="s">
        <v>985</v>
      </c>
      <c r="C1072" t="s">
        <v>44</v>
      </c>
      <c r="E1072" t="s">
        <v>869</v>
      </c>
      <c r="F1072" t="s">
        <v>15</v>
      </c>
      <c r="G1072" s="54" t="s">
        <v>2553</v>
      </c>
    </row>
    <row r="1073" spans="1:7" x14ac:dyDescent="0.25">
      <c r="A1073">
        <v>1999282</v>
      </c>
      <c r="B1073" t="s">
        <v>1351</v>
      </c>
      <c r="C1073" t="s">
        <v>171</v>
      </c>
      <c r="E1073" t="s">
        <v>869</v>
      </c>
      <c r="F1073" t="s">
        <v>14</v>
      </c>
      <c r="G1073" s="54" t="s">
        <v>2553</v>
      </c>
    </row>
    <row r="1074" spans="1:7" x14ac:dyDescent="0.25">
      <c r="A1074">
        <v>2642531</v>
      </c>
      <c r="B1074" t="s">
        <v>2267</v>
      </c>
      <c r="C1074" t="s">
        <v>2268</v>
      </c>
      <c r="E1074" t="s">
        <v>869</v>
      </c>
      <c r="F1074" t="s">
        <v>14</v>
      </c>
      <c r="G1074" s="54" t="s">
        <v>2553</v>
      </c>
    </row>
    <row r="1075" spans="1:7" x14ac:dyDescent="0.25">
      <c r="A1075">
        <v>2673169</v>
      </c>
      <c r="B1075" t="s">
        <v>2269</v>
      </c>
      <c r="C1075" t="s">
        <v>50</v>
      </c>
      <c r="E1075" t="s">
        <v>869</v>
      </c>
      <c r="F1075" t="s">
        <v>15</v>
      </c>
      <c r="G1075" s="54" t="s">
        <v>2553</v>
      </c>
    </row>
    <row r="1076" spans="1:7" x14ac:dyDescent="0.25">
      <c r="A1076">
        <v>2053449</v>
      </c>
      <c r="B1076" t="s">
        <v>330</v>
      </c>
      <c r="C1076" t="s">
        <v>986</v>
      </c>
      <c r="E1076" t="s">
        <v>869</v>
      </c>
      <c r="F1076" t="s">
        <v>14</v>
      </c>
      <c r="G1076" s="54" t="s">
        <v>2553</v>
      </c>
    </row>
    <row r="1077" spans="1:7" x14ac:dyDescent="0.25">
      <c r="A1077">
        <v>2292211</v>
      </c>
      <c r="B1077" t="s">
        <v>346</v>
      </c>
      <c r="C1077" t="s">
        <v>63</v>
      </c>
      <c r="E1077" t="s">
        <v>869</v>
      </c>
      <c r="F1077" t="s">
        <v>15</v>
      </c>
      <c r="G1077" s="54" t="s">
        <v>2553</v>
      </c>
    </row>
    <row r="1078" spans="1:7" x14ac:dyDescent="0.25">
      <c r="A1078">
        <v>1986376</v>
      </c>
      <c r="B1078" t="s">
        <v>1352</v>
      </c>
      <c r="C1078" t="s">
        <v>284</v>
      </c>
      <c r="E1078" t="s">
        <v>869</v>
      </c>
      <c r="F1078" t="s">
        <v>15</v>
      </c>
      <c r="G1078" s="54" t="s">
        <v>2553</v>
      </c>
    </row>
    <row r="1079" spans="1:7" x14ac:dyDescent="0.25">
      <c r="A1079">
        <v>2126824</v>
      </c>
      <c r="B1079" t="s">
        <v>1353</v>
      </c>
      <c r="C1079" t="s">
        <v>140</v>
      </c>
      <c r="E1079" t="s">
        <v>869</v>
      </c>
      <c r="F1079" t="s">
        <v>15</v>
      </c>
      <c r="G1079" s="54" t="s">
        <v>2553</v>
      </c>
    </row>
    <row r="1080" spans="1:7" x14ac:dyDescent="0.25">
      <c r="A1080">
        <v>2006743</v>
      </c>
      <c r="B1080" t="s">
        <v>1354</v>
      </c>
      <c r="C1080" t="s">
        <v>583</v>
      </c>
      <c r="E1080" t="s">
        <v>869</v>
      </c>
      <c r="F1080" t="s">
        <v>15</v>
      </c>
      <c r="G1080" s="54" t="s">
        <v>2553</v>
      </c>
    </row>
    <row r="1081" spans="1:7" x14ac:dyDescent="0.25">
      <c r="A1081">
        <v>2605967</v>
      </c>
      <c r="B1081" t="s">
        <v>989</v>
      </c>
      <c r="C1081" t="s">
        <v>88</v>
      </c>
      <c r="E1081" t="s">
        <v>869</v>
      </c>
      <c r="F1081" t="s">
        <v>15</v>
      </c>
      <c r="G1081" s="54" t="s">
        <v>2553</v>
      </c>
    </row>
    <row r="1082" spans="1:7" x14ac:dyDescent="0.25">
      <c r="A1082">
        <v>1998881</v>
      </c>
      <c r="B1082" t="s">
        <v>990</v>
      </c>
      <c r="C1082" t="s">
        <v>991</v>
      </c>
      <c r="E1082" t="s">
        <v>869</v>
      </c>
      <c r="F1082" t="s">
        <v>15</v>
      </c>
      <c r="G1082" s="54" t="s">
        <v>2553</v>
      </c>
    </row>
    <row r="1083" spans="1:7" x14ac:dyDescent="0.25">
      <c r="A1083">
        <v>1884558</v>
      </c>
      <c r="B1083" t="s">
        <v>993</v>
      </c>
      <c r="C1083" t="s">
        <v>171</v>
      </c>
      <c r="E1083" t="s">
        <v>869</v>
      </c>
      <c r="F1083" t="s">
        <v>14</v>
      </c>
      <c r="G1083" s="54" t="s">
        <v>2553</v>
      </c>
    </row>
    <row r="1084" spans="1:7" x14ac:dyDescent="0.25">
      <c r="A1084">
        <v>2246576</v>
      </c>
      <c r="B1084" t="s">
        <v>976</v>
      </c>
      <c r="C1084" t="s">
        <v>76</v>
      </c>
      <c r="E1084" t="s">
        <v>869</v>
      </c>
      <c r="F1084" t="s">
        <v>14</v>
      </c>
      <c r="G1084" s="54" t="s">
        <v>2553</v>
      </c>
    </row>
    <row r="1085" spans="1:7" x14ac:dyDescent="0.25">
      <c r="A1085">
        <v>2466768</v>
      </c>
      <c r="B1085" t="s">
        <v>994</v>
      </c>
      <c r="C1085" t="s">
        <v>213</v>
      </c>
      <c r="E1085" t="s">
        <v>869</v>
      </c>
      <c r="F1085" t="s">
        <v>14</v>
      </c>
      <c r="G1085" s="54" t="s">
        <v>2553</v>
      </c>
    </row>
    <row r="1086" spans="1:7" x14ac:dyDescent="0.25">
      <c r="A1086">
        <v>2064213</v>
      </c>
      <c r="B1086" t="s">
        <v>1359</v>
      </c>
      <c r="C1086" t="s">
        <v>352</v>
      </c>
      <c r="E1086" t="s">
        <v>869</v>
      </c>
      <c r="F1086" t="s">
        <v>15</v>
      </c>
      <c r="G1086" s="54" t="s">
        <v>2553</v>
      </c>
    </row>
    <row r="1087" spans="1:7" x14ac:dyDescent="0.25">
      <c r="A1087">
        <v>2125226</v>
      </c>
      <c r="B1087" t="s">
        <v>764</v>
      </c>
      <c r="C1087" t="s">
        <v>227</v>
      </c>
      <c r="E1087" t="s">
        <v>869</v>
      </c>
      <c r="F1087" t="s">
        <v>15</v>
      </c>
      <c r="G1087" s="54" t="s">
        <v>2553</v>
      </c>
    </row>
    <row r="1088" spans="1:7" x14ac:dyDescent="0.25">
      <c r="A1088">
        <v>2714706</v>
      </c>
      <c r="B1088" t="s">
        <v>2270</v>
      </c>
      <c r="C1088" t="s">
        <v>2135</v>
      </c>
      <c r="E1088" t="s">
        <v>869</v>
      </c>
      <c r="F1088" t="s">
        <v>14</v>
      </c>
      <c r="G1088" s="54" t="s">
        <v>2553</v>
      </c>
    </row>
    <row r="1089" spans="1:7" x14ac:dyDescent="0.25">
      <c r="A1089">
        <v>2708742</v>
      </c>
      <c r="B1089" t="s">
        <v>2271</v>
      </c>
      <c r="C1089" t="s">
        <v>2272</v>
      </c>
      <c r="E1089" t="s">
        <v>869</v>
      </c>
      <c r="F1089" t="s">
        <v>14</v>
      </c>
      <c r="G1089" s="54" t="s">
        <v>2553</v>
      </c>
    </row>
    <row r="1090" spans="1:7" x14ac:dyDescent="0.25">
      <c r="A1090">
        <v>2088004</v>
      </c>
      <c r="B1090" t="s">
        <v>1355</v>
      </c>
      <c r="C1090" t="s">
        <v>1356</v>
      </c>
      <c r="E1090" t="s">
        <v>869</v>
      </c>
      <c r="F1090" t="s">
        <v>15</v>
      </c>
      <c r="G1090" s="54" t="s">
        <v>2554</v>
      </c>
    </row>
    <row r="1091" spans="1:7" x14ac:dyDescent="0.25">
      <c r="A1091">
        <v>2510997</v>
      </c>
      <c r="B1091" t="s">
        <v>996</v>
      </c>
      <c r="C1091" t="s">
        <v>997</v>
      </c>
      <c r="E1091" t="s">
        <v>869</v>
      </c>
      <c r="F1091" t="s">
        <v>15</v>
      </c>
      <c r="G1091" s="54" t="s">
        <v>2554</v>
      </c>
    </row>
    <row r="1092" spans="1:7" x14ac:dyDescent="0.25">
      <c r="A1092">
        <v>2328018</v>
      </c>
      <c r="B1092" t="s">
        <v>2273</v>
      </c>
      <c r="C1092" t="s">
        <v>2274</v>
      </c>
      <c r="E1092" t="s">
        <v>869</v>
      </c>
      <c r="F1092" t="s">
        <v>14</v>
      </c>
      <c r="G1092" s="54" t="s">
        <v>2554</v>
      </c>
    </row>
    <row r="1093" spans="1:7" x14ac:dyDescent="0.25">
      <c r="A1093">
        <v>2323928</v>
      </c>
      <c r="B1093" t="s">
        <v>64</v>
      </c>
      <c r="C1093" t="s">
        <v>271</v>
      </c>
      <c r="E1093" t="s">
        <v>869</v>
      </c>
      <c r="F1093" t="s">
        <v>14</v>
      </c>
      <c r="G1093" s="54" t="s">
        <v>2555</v>
      </c>
    </row>
    <row r="1094" spans="1:7" x14ac:dyDescent="0.25">
      <c r="A1094">
        <v>2490347</v>
      </c>
      <c r="B1094" t="s">
        <v>167</v>
      </c>
      <c r="C1094" t="s">
        <v>128</v>
      </c>
      <c r="E1094" t="s">
        <v>869</v>
      </c>
      <c r="F1094" t="s">
        <v>14</v>
      </c>
      <c r="G1094" s="54" t="s">
        <v>2555</v>
      </c>
    </row>
    <row r="1095" spans="1:7" x14ac:dyDescent="0.25">
      <c r="A1095">
        <v>2591728</v>
      </c>
      <c r="B1095" t="s">
        <v>184</v>
      </c>
      <c r="C1095" t="s">
        <v>998</v>
      </c>
      <c r="E1095" t="s">
        <v>869</v>
      </c>
      <c r="F1095" t="s">
        <v>15</v>
      </c>
      <c r="G1095" s="54" t="s">
        <v>2555</v>
      </c>
    </row>
    <row r="1096" spans="1:7" x14ac:dyDescent="0.25">
      <c r="A1096">
        <v>2060914</v>
      </c>
      <c r="B1096" t="s">
        <v>190</v>
      </c>
      <c r="C1096" t="s">
        <v>48</v>
      </c>
      <c r="E1096" t="s">
        <v>869</v>
      </c>
      <c r="F1096" t="s">
        <v>14</v>
      </c>
      <c r="G1096" s="54" t="s">
        <v>2555</v>
      </c>
    </row>
    <row r="1097" spans="1:7" x14ac:dyDescent="0.25">
      <c r="A1097">
        <v>2322306</v>
      </c>
      <c r="B1097" t="s">
        <v>999</v>
      </c>
      <c r="C1097" t="s">
        <v>344</v>
      </c>
      <c r="E1097" t="s">
        <v>869</v>
      </c>
      <c r="F1097" t="s">
        <v>14</v>
      </c>
      <c r="G1097" s="54" t="s">
        <v>2555</v>
      </c>
    </row>
    <row r="1098" spans="1:7" x14ac:dyDescent="0.25">
      <c r="A1098">
        <v>2592072</v>
      </c>
      <c r="B1098" t="s">
        <v>999</v>
      </c>
      <c r="C1098" t="s">
        <v>1000</v>
      </c>
      <c r="E1098" t="s">
        <v>869</v>
      </c>
      <c r="F1098" t="s">
        <v>15</v>
      </c>
      <c r="G1098" s="54" t="s">
        <v>2555</v>
      </c>
    </row>
    <row r="1099" spans="1:7" x14ac:dyDescent="0.25">
      <c r="A1099">
        <v>2283078</v>
      </c>
      <c r="B1099" t="s">
        <v>273</v>
      </c>
      <c r="C1099" t="s">
        <v>104</v>
      </c>
      <c r="E1099" t="s">
        <v>869</v>
      </c>
      <c r="F1099" t="s">
        <v>15</v>
      </c>
      <c r="G1099" s="54" t="s">
        <v>2555</v>
      </c>
    </row>
    <row r="1100" spans="1:7" x14ac:dyDescent="0.25">
      <c r="A1100">
        <v>2711291</v>
      </c>
      <c r="B1100" t="s">
        <v>334</v>
      </c>
      <c r="C1100" t="s">
        <v>44</v>
      </c>
      <c r="E1100" t="s">
        <v>869</v>
      </c>
      <c r="F1100" t="s">
        <v>15</v>
      </c>
      <c r="G1100" s="54" t="s">
        <v>2555</v>
      </c>
    </row>
    <row r="1101" spans="1:7" x14ac:dyDescent="0.25">
      <c r="A1101">
        <v>2113238</v>
      </c>
      <c r="B1101" t="s">
        <v>1004</v>
      </c>
      <c r="C1101" t="s">
        <v>120</v>
      </c>
      <c r="E1101" t="s">
        <v>869</v>
      </c>
      <c r="F1101" t="s">
        <v>15</v>
      </c>
      <c r="G1101" s="54" t="s">
        <v>2555</v>
      </c>
    </row>
    <row r="1102" spans="1:7" x14ac:dyDescent="0.25">
      <c r="A1102">
        <v>2290660</v>
      </c>
      <c r="B1102" t="s">
        <v>416</v>
      </c>
      <c r="C1102" t="s">
        <v>544</v>
      </c>
      <c r="E1102" t="s">
        <v>869</v>
      </c>
      <c r="F1102" t="s">
        <v>14</v>
      </c>
      <c r="G1102" s="54" t="s">
        <v>2555</v>
      </c>
    </row>
    <row r="1103" spans="1:7" x14ac:dyDescent="0.25">
      <c r="A1103">
        <v>2329065</v>
      </c>
      <c r="B1103" t="s">
        <v>1006</v>
      </c>
      <c r="C1103" t="s">
        <v>849</v>
      </c>
      <c r="E1103" t="s">
        <v>869</v>
      </c>
      <c r="F1103" t="s">
        <v>14</v>
      </c>
      <c r="G1103" s="54" t="s">
        <v>2555</v>
      </c>
    </row>
    <row r="1104" spans="1:7" x14ac:dyDescent="0.25">
      <c r="A1104">
        <v>2680993</v>
      </c>
      <c r="B1104" t="s">
        <v>2275</v>
      </c>
      <c r="C1104" t="s">
        <v>92</v>
      </c>
      <c r="E1104" t="s">
        <v>869</v>
      </c>
      <c r="F1104" t="s">
        <v>14</v>
      </c>
      <c r="G1104" s="54" t="s">
        <v>2555</v>
      </c>
    </row>
    <row r="1105" spans="1:7" x14ac:dyDescent="0.25">
      <c r="A1105">
        <v>1942946</v>
      </c>
      <c r="B1105" t="s">
        <v>447</v>
      </c>
      <c r="C1105" t="s">
        <v>854</v>
      </c>
      <c r="E1105" t="s">
        <v>869</v>
      </c>
      <c r="F1105" t="s">
        <v>14</v>
      </c>
      <c r="G1105" s="54" t="s">
        <v>2555</v>
      </c>
    </row>
    <row r="1106" spans="1:7" x14ac:dyDescent="0.25">
      <c r="A1106">
        <v>1965492</v>
      </c>
      <c r="B1106" t="s">
        <v>1357</v>
      </c>
      <c r="C1106" t="s">
        <v>533</v>
      </c>
      <c r="E1106" t="s">
        <v>869</v>
      </c>
      <c r="F1106" t="s">
        <v>15</v>
      </c>
      <c r="G1106" s="54" t="s">
        <v>2556</v>
      </c>
    </row>
    <row r="1107" spans="1:7" x14ac:dyDescent="0.25">
      <c r="A1107">
        <v>2654898</v>
      </c>
      <c r="B1107" t="s">
        <v>887</v>
      </c>
      <c r="C1107" t="s">
        <v>201</v>
      </c>
      <c r="E1107" t="s">
        <v>869</v>
      </c>
      <c r="F1107" t="s">
        <v>15</v>
      </c>
      <c r="G1107" s="54" t="s">
        <v>2556</v>
      </c>
    </row>
    <row r="1108" spans="1:7" x14ac:dyDescent="0.25">
      <c r="A1108">
        <v>2371377</v>
      </c>
      <c r="B1108" t="s">
        <v>2276</v>
      </c>
      <c r="C1108" t="s">
        <v>2277</v>
      </c>
      <c r="E1108" t="s">
        <v>869</v>
      </c>
      <c r="F1108" t="s">
        <v>15</v>
      </c>
      <c r="G1108" s="54" t="s">
        <v>2556</v>
      </c>
    </row>
    <row r="1109" spans="1:7" x14ac:dyDescent="0.25">
      <c r="A1109">
        <v>2277579</v>
      </c>
      <c r="B1109" t="s">
        <v>2278</v>
      </c>
      <c r="C1109" t="s">
        <v>63</v>
      </c>
      <c r="E1109" t="s">
        <v>869</v>
      </c>
      <c r="F1109" t="s">
        <v>15</v>
      </c>
      <c r="G1109" s="54" t="s">
        <v>2556</v>
      </c>
    </row>
    <row r="1110" spans="1:7" x14ac:dyDescent="0.25">
      <c r="A1110">
        <v>2715112</v>
      </c>
      <c r="B1110" t="s">
        <v>2279</v>
      </c>
      <c r="C1110" t="s">
        <v>2280</v>
      </c>
      <c r="E1110" t="s">
        <v>869</v>
      </c>
      <c r="F1110" t="s">
        <v>15</v>
      </c>
      <c r="G1110" s="54" t="s">
        <v>2556</v>
      </c>
    </row>
    <row r="1111" spans="1:7" x14ac:dyDescent="0.25">
      <c r="A1111">
        <v>2394039</v>
      </c>
      <c r="B1111" t="s">
        <v>1009</v>
      </c>
      <c r="C1111" t="s">
        <v>1010</v>
      </c>
      <c r="E1111" t="s">
        <v>869</v>
      </c>
      <c r="F1111" t="s">
        <v>14</v>
      </c>
      <c r="G1111" s="54" t="s">
        <v>2556</v>
      </c>
    </row>
    <row r="1112" spans="1:7" x14ac:dyDescent="0.25">
      <c r="A1112">
        <v>2561114</v>
      </c>
      <c r="B1112" t="s">
        <v>1358</v>
      </c>
      <c r="C1112" t="s">
        <v>458</v>
      </c>
      <c r="E1112" t="s">
        <v>869</v>
      </c>
      <c r="F1112" t="s">
        <v>15</v>
      </c>
      <c r="G1112" s="54" t="s">
        <v>2556</v>
      </c>
    </row>
    <row r="1113" spans="1:7" x14ac:dyDescent="0.25">
      <c r="A1113">
        <v>2416801</v>
      </c>
      <c r="B1113" t="s">
        <v>249</v>
      </c>
      <c r="C1113" t="s">
        <v>116</v>
      </c>
      <c r="E1113" t="s">
        <v>869</v>
      </c>
      <c r="F1113" t="s">
        <v>14</v>
      </c>
      <c r="G1113" s="54" t="s">
        <v>2557</v>
      </c>
    </row>
    <row r="1114" spans="1:7" x14ac:dyDescent="0.25">
      <c r="A1114">
        <v>2699180</v>
      </c>
      <c r="B1114" t="s">
        <v>2281</v>
      </c>
      <c r="C1114" t="s">
        <v>425</v>
      </c>
      <c r="E1114" t="s">
        <v>869</v>
      </c>
      <c r="F1114" t="s">
        <v>15</v>
      </c>
      <c r="G1114" s="54" t="s">
        <v>2558</v>
      </c>
    </row>
    <row r="1115" spans="1:7" x14ac:dyDescent="0.25">
      <c r="A1115">
        <v>2046350</v>
      </c>
      <c r="B1115" t="s">
        <v>2282</v>
      </c>
      <c r="C1115" t="s">
        <v>217</v>
      </c>
      <c r="E1115" t="s">
        <v>869</v>
      </c>
      <c r="F1115" t="s">
        <v>15</v>
      </c>
      <c r="G1115" s="54" t="s">
        <v>2558</v>
      </c>
    </row>
    <row r="1116" spans="1:7" x14ac:dyDescent="0.25">
      <c r="A1116">
        <v>1972340</v>
      </c>
      <c r="B1116" t="s">
        <v>333</v>
      </c>
      <c r="C1116" t="s">
        <v>256</v>
      </c>
      <c r="E1116" t="s">
        <v>869</v>
      </c>
      <c r="F1116" t="s">
        <v>15</v>
      </c>
      <c r="G1116" s="54" t="s">
        <v>2558</v>
      </c>
    </row>
    <row r="1117" spans="1:7" x14ac:dyDescent="0.25">
      <c r="A1117">
        <v>2345178</v>
      </c>
      <c r="B1117" t="s">
        <v>362</v>
      </c>
      <c r="C1117" t="s">
        <v>329</v>
      </c>
      <c r="E1117" t="s">
        <v>869</v>
      </c>
      <c r="F1117" t="s">
        <v>15</v>
      </c>
      <c r="G1117" s="54" t="s">
        <v>2558</v>
      </c>
    </row>
    <row r="1118" spans="1:7" x14ac:dyDescent="0.25">
      <c r="A1118">
        <v>2517272</v>
      </c>
      <c r="B1118" t="s">
        <v>362</v>
      </c>
      <c r="C1118" t="s">
        <v>217</v>
      </c>
      <c r="E1118" t="s">
        <v>869</v>
      </c>
      <c r="F1118" t="s">
        <v>15</v>
      </c>
      <c r="G1118" s="54" t="s">
        <v>2558</v>
      </c>
    </row>
    <row r="1119" spans="1:7" x14ac:dyDescent="0.25">
      <c r="A1119">
        <v>2111205</v>
      </c>
      <c r="B1119" t="s">
        <v>1011</v>
      </c>
      <c r="C1119" t="s">
        <v>572</v>
      </c>
      <c r="E1119" t="s">
        <v>869</v>
      </c>
      <c r="F1119" t="s">
        <v>14</v>
      </c>
      <c r="G1119" s="54" t="s">
        <v>2558</v>
      </c>
    </row>
    <row r="1120" spans="1:7" x14ac:dyDescent="0.25">
      <c r="A1120">
        <v>2642663</v>
      </c>
      <c r="B1120" t="s">
        <v>2283</v>
      </c>
      <c r="C1120" t="s">
        <v>248</v>
      </c>
      <c r="E1120" t="s">
        <v>869</v>
      </c>
      <c r="F1120" t="s">
        <v>14</v>
      </c>
      <c r="G1120" s="54" t="s">
        <v>2558</v>
      </c>
    </row>
    <row r="1121" spans="1:7" x14ac:dyDescent="0.25">
      <c r="A1121">
        <v>2621339</v>
      </c>
      <c r="B1121" t="s">
        <v>1013</v>
      </c>
      <c r="C1121" t="s">
        <v>1014</v>
      </c>
      <c r="E1121" t="s">
        <v>869</v>
      </c>
      <c r="F1121" t="s">
        <v>15</v>
      </c>
      <c r="G1121" s="54" t="s">
        <v>2558</v>
      </c>
    </row>
    <row r="1122" spans="1:7" x14ac:dyDescent="0.25">
      <c r="A1122">
        <v>2103572</v>
      </c>
      <c r="B1122" t="s">
        <v>1744</v>
      </c>
      <c r="C1122" t="s">
        <v>182</v>
      </c>
      <c r="E1122" t="s">
        <v>869</v>
      </c>
      <c r="F1122" t="s">
        <v>14</v>
      </c>
      <c r="G1122" s="54" t="s">
        <v>2559</v>
      </c>
    </row>
    <row r="1123" spans="1:7" x14ac:dyDescent="0.25">
      <c r="A1123">
        <v>1865688</v>
      </c>
      <c r="B1123" t="s">
        <v>350</v>
      </c>
      <c r="C1123" t="s">
        <v>259</v>
      </c>
      <c r="E1123" t="s">
        <v>869</v>
      </c>
      <c r="F1123" t="s">
        <v>15</v>
      </c>
      <c r="G1123" s="54" t="s">
        <v>2559</v>
      </c>
    </row>
    <row r="1124" spans="1:7" x14ac:dyDescent="0.25">
      <c r="A1124">
        <v>2518745</v>
      </c>
      <c r="B1124" t="s">
        <v>1017</v>
      </c>
      <c r="C1124" t="s">
        <v>1018</v>
      </c>
      <c r="E1124" t="s">
        <v>869</v>
      </c>
      <c r="F1124" t="s">
        <v>15</v>
      </c>
      <c r="G1124" s="54" t="s">
        <v>2559</v>
      </c>
    </row>
    <row r="1125" spans="1:7" x14ac:dyDescent="0.25">
      <c r="A1125">
        <v>2537197</v>
      </c>
      <c r="B1125" t="s">
        <v>1360</v>
      </c>
      <c r="C1125" t="s">
        <v>446</v>
      </c>
      <c r="E1125" t="s">
        <v>869</v>
      </c>
      <c r="F1125" t="s">
        <v>14</v>
      </c>
      <c r="G1125" s="54" t="s">
        <v>2559</v>
      </c>
    </row>
    <row r="1126" spans="1:7" x14ac:dyDescent="0.25">
      <c r="A1126">
        <v>2117209</v>
      </c>
      <c r="B1126" t="s">
        <v>827</v>
      </c>
      <c r="C1126" t="s">
        <v>171</v>
      </c>
      <c r="E1126" t="s">
        <v>869</v>
      </c>
      <c r="F1126" t="s">
        <v>14</v>
      </c>
      <c r="G1126" s="54" t="s">
        <v>2559</v>
      </c>
    </row>
    <row r="1127" spans="1:7" x14ac:dyDescent="0.25">
      <c r="A1127">
        <v>2070059</v>
      </c>
      <c r="B1127" t="s">
        <v>1019</v>
      </c>
      <c r="C1127" t="s">
        <v>248</v>
      </c>
      <c r="E1127" t="s">
        <v>869</v>
      </c>
      <c r="F1127" t="s">
        <v>14</v>
      </c>
      <c r="G1127" s="54" t="s">
        <v>2559</v>
      </c>
    </row>
    <row r="1128" spans="1:7" x14ac:dyDescent="0.25">
      <c r="A1128">
        <v>2456715</v>
      </c>
      <c r="B1128" t="s">
        <v>1020</v>
      </c>
      <c r="C1128" t="s">
        <v>1021</v>
      </c>
      <c r="E1128" t="s">
        <v>869</v>
      </c>
      <c r="F1128" t="s">
        <v>14</v>
      </c>
      <c r="G1128" s="54" t="s">
        <v>2559</v>
      </c>
    </row>
    <row r="1129" spans="1:7" x14ac:dyDescent="0.25">
      <c r="A1129">
        <v>2456723</v>
      </c>
      <c r="B1129" t="s">
        <v>1361</v>
      </c>
      <c r="C1129" t="s">
        <v>1362</v>
      </c>
      <c r="E1129" t="s">
        <v>869</v>
      </c>
      <c r="F1129" t="s">
        <v>14</v>
      </c>
      <c r="G1129" s="54" t="s">
        <v>2559</v>
      </c>
    </row>
    <row r="1130" spans="1:7" x14ac:dyDescent="0.25">
      <c r="A1130">
        <v>2669457</v>
      </c>
      <c r="B1130" t="s">
        <v>2284</v>
      </c>
      <c r="C1130" t="s">
        <v>2285</v>
      </c>
      <c r="E1130" t="s">
        <v>869</v>
      </c>
      <c r="F1130" t="s">
        <v>15</v>
      </c>
      <c r="G1130" s="54" t="s">
        <v>2560</v>
      </c>
    </row>
    <row r="1131" spans="1:7" x14ac:dyDescent="0.25">
      <c r="A1131">
        <v>2549433</v>
      </c>
      <c r="B1131" t="s">
        <v>608</v>
      </c>
      <c r="C1131" t="s">
        <v>373</v>
      </c>
      <c r="E1131" t="s">
        <v>869</v>
      </c>
      <c r="F1131" t="s">
        <v>15</v>
      </c>
      <c r="G1131" s="54" t="s">
        <v>2560</v>
      </c>
    </row>
    <row r="1132" spans="1:7" x14ac:dyDescent="0.25">
      <c r="A1132">
        <v>2690196</v>
      </c>
      <c r="B1132" t="s">
        <v>2286</v>
      </c>
      <c r="C1132" t="s">
        <v>65</v>
      </c>
      <c r="E1132" t="s">
        <v>869</v>
      </c>
      <c r="F1132" t="s">
        <v>14</v>
      </c>
      <c r="G1132" s="54" t="s">
        <v>2560</v>
      </c>
    </row>
    <row r="1133" spans="1:7" x14ac:dyDescent="0.25">
      <c r="A1133">
        <v>2666151</v>
      </c>
      <c r="B1133" t="s">
        <v>211</v>
      </c>
      <c r="C1133" t="s">
        <v>1209</v>
      </c>
      <c r="E1133" t="s">
        <v>869</v>
      </c>
      <c r="F1133" t="s">
        <v>15</v>
      </c>
      <c r="G1133" s="54" t="s">
        <v>2560</v>
      </c>
    </row>
    <row r="1134" spans="1:7" x14ac:dyDescent="0.25">
      <c r="A1134">
        <v>2656384</v>
      </c>
      <c r="B1134" t="s">
        <v>2287</v>
      </c>
      <c r="C1134" t="s">
        <v>1616</v>
      </c>
      <c r="E1134" t="s">
        <v>869</v>
      </c>
      <c r="F1134" t="s">
        <v>15</v>
      </c>
      <c r="G1134" s="54" t="s">
        <v>2560</v>
      </c>
    </row>
    <row r="1135" spans="1:7" x14ac:dyDescent="0.25">
      <c r="A1135">
        <v>2622203</v>
      </c>
      <c r="B1135" t="s">
        <v>1363</v>
      </c>
      <c r="C1135" t="s">
        <v>111</v>
      </c>
      <c r="E1135" t="s">
        <v>869</v>
      </c>
      <c r="F1135" t="s">
        <v>15</v>
      </c>
      <c r="G1135" s="54" t="s">
        <v>2560</v>
      </c>
    </row>
    <row r="1136" spans="1:7" x14ac:dyDescent="0.25">
      <c r="A1136">
        <v>2716212</v>
      </c>
      <c r="B1136" t="s">
        <v>2288</v>
      </c>
      <c r="C1136" t="s">
        <v>344</v>
      </c>
      <c r="E1136" t="s">
        <v>869</v>
      </c>
      <c r="F1136" t="s">
        <v>15</v>
      </c>
      <c r="G1136" s="54" t="s">
        <v>2560</v>
      </c>
    </row>
    <row r="1137" spans="1:7" x14ac:dyDescent="0.25">
      <c r="A1137">
        <v>2558556</v>
      </c>
      <c r="B1137" t="s">
        <v>365</v>
      </c>
      <c r="C1137" t="s">
        <v>146</v>
      </c>
      <c r="E1137" t="s">
        <v>869</v>
      </c>
      <c r="F1137" t="s">
        <v>14</v>
      </c>
      <c r="G1137" s="54" t="s">
        <v>2560</v>
      </c>
    </row>
    <row r="1138" spans="1:7" x14ac:dyDescent="0.25">
      <c r="A1138">
        <v>2666425</v>
      </c>
      <c r="B1138" t="s">
        <v>2289</v>
      </c>
      <c r="C1138" t="s">
        <v>497</v>
      </c>
      <c r="E1138" t="s">
        <v>869</v>
      </c>
      <c r="F1138" t="s">
        <v>15</v>
      </c>
      <c r="G1138" s="54" t="s">
        <v>2560</v>
      </c>
    </row>
    <row r="1139" spans="1:7" x14ac:dyDescent="0.25">
      <c r="A1139">
        <v>2549353</v>
      </c>
      <c r="B1139" t="s">
        <v>447</v>
      </c>
      <c r="C1139" t="s">
        <v>182</v>
      </c>
      <c r="E1139" t="s">
        <v>869</v>
      </c>
      <c r="F1139" t="s">
        <v>14</v>
      </c>
      <c r="G1139" s="54" t="s">
        <v>2560</v>
      </c>
    </row>
    <row r="1140" spans="1:7" x14ac:dyDescent="0.25">
      <c r="A1140">
        <v>2079792</v>
      </c>
      <c r="B1140" t="s">
        <v>493</v>
      </c>
      <c r="C1140" t="s">
        <v>175</v>
      </c>
      <c r="E1140" t="s">
        <v>869</v>
      </c>
      <c r="F1140" t="s">
        <v>14</v>
      </c>
      <c r="G1140" s="54" t="s">
        <v>2560</v>
      </c>
    </row>
    <row r="1141" spans="1:7" x14ac:dyDescent="0.25">
      <c r="A1141">
        <v>2675342</v>
      </c>
      <c r="B1141" t="s">
        <v>167</v>
      </c>
      <c r="C1141" t="s">
        <v>289</v>
      </c>
      <c r="E1141" t="s">
        <v>869</v>
      </c>
      <c r="F1141" t="s">
        <v>15</v>
      </c>
      <c r="G1141" s="54" t="s">
        <v>2561</v>
      </c>
    </row>
    <row r="1142" spans="1:7" x14ac:dyDescent="0.25">
      <c r="A1142">
        <v>2562234</v>
      </c>
      <c r="B1142" t="s">
        <v>776</v>
      </c>
      <c r="C1142" t="s">
        <v>248</v>
      </c>
      <c r="E1142" t="s">
        <v>869</v>
      </c>
      <c r="F1142" t="s">
        <v>14</v>
      </c>
      <c r="G1142" s="54" t="s">
        <v>2561</v>
      </c>
    </row>
    <row r="1143" spans="1:7" x14ac:dyDescent="0.25">
      <c r="A1143">
        <v>2727810</v>
      </c>
      <c r="B1143" t="s">
        <v>1486</v>
      </c>
      <c r="C1143" t="s">
        <v>44</v>
      </c>
      <c r="E1143" t="s">
        <v>869</v>
      </c>
      <c r="F1143" t="s">
        <v>15</v>
      </c>
      <c r="G1143" s="54" t="s">
        <v>2561</v>
      </c>
    </row>
    <row r="1144" spans="1:7" x14ac:dyDescent="0.25">
      <c r="A1144">
        <v>2586325</v>
      </c>
      <c r="B1144" t="s">
        <v>1022</v>
      </c>
      <c r="C1144" t="s">
        <v>123</v>
      </c>
      <c r="E1144" t="s">
        <v>869</v>
      </c>
      <c r="F1144" t="s">
        <v>15</v>
      </c>
      <c r="G1144" s="54" t="s">
        <v>2561</v>
      </c>
    </row>
    <row r="1145" spans="1:7" x14ac:dyDescent="0.25">
      <c r="A1145">
        <v>2506305</v>
      </c>
      <c r="B1145" t="s">
        <v>2290</v>
      </c>
      <c r="C1145" t="s">
        <v>100</v>
      </c>
      <c r="E1145" t="s">
        <v>869</v>
      </c>
      <c r="F1145" t="s">
        <v>14</v>
      </c>
      <c r="G1145" s="54" t="s">
        <v>2561</v>
      </c>
    </row>
    <row r="1146" spans="1:7" x14ac:dyDescent="0.25">
      <c r="A1146">
        <v>2294361</v>
      </c>
      <c r="B1146" t="s">
        <v>557</v>
      </c>
      <c r="C1146" t="s">
        <v>1364</v>
      </c>
      <c r="E1146" t="s">
        <v>869</v>
      </c>
      <c r="F1146" t="s">
        <v>15</v>
      </c>
      <c r="G1146" s="54" t="s">
        <v>2561</v>
      </c>
    </row>
    <row r="1147" spans="1:7" x14ac:dyDescent="0.25">
      <c r="A1147">
        <v>2612926</v>
      </c>
      <c r="B1147" t="s">
        <v>1023</v>
      </c>
      <c r="C1147" t="s">
        <v>159</v>
      </c>
      <c r="E1147" t="s">
        <v>869</v>
      </c>
      <c r="F1147" t="s">
        <v>14</v>
      </c>
      <c r="G1147" s="54" t="s">
        <v>2561</v>
      </c>
    </row>
    <row r="1148" spans="1:7" x14ac:dyDescent="0.25">
      <c r="A1148">
        <v>2675272</v>
      </c>
      <c r="B1148" t="s">
        <v>2291</v>
      </c>
      <c r="C1148" t="s">
        <v>124</v>
      </c>
      <c r="E1148" t="s">
        <v>869</v>
      </c>
      <c r="F1148" t="s">
        <v>15</v>
      </c>
      <c r="G1148" s="54" t="s">
        <v>2561</v>
      </c>
    </row>
    <row r="1149" spans="1:7" x14ac:dyDescent="0.25">
      <c r="A1149">
        <v>2693062</v>
      </c>
      <c r="B1149" t="s">
        <v>482</v>
      </c>
      <c r="C1149" t="s">
        <v>53</v>
      </c>
      <c r="E1149" t="s">
        <v>869</v>
      </c>
      <c r="F1149" t="s">
        <v>14</v>
      </c>
      <c r="G1149" s="54" t="s">
        <v>2561</v>
      </c>
    </row>
    <row r="1150" spans="1:7" x14ac:dyDescent="0.25">
      <c r="A1150">
        <v>2522145</v>
      </c>
      <c r="B1150" t="s">
        <v>1365</v>
      </c>
      <c r="C1150" t="s">
        <v>89</v>
      </c>
      <c r="E1150" t="s">
        <v>869</v>
      </c>
      <c r="F1150" t="s">
        <v>15</v>
      </c>
      <c r="G1150" s="54" t="s">
        <v>2561</v>
      </c>
    </row>
    <row r="1151" spans="1:7" x14ac:dyDescent="0.25">
      <c r="A1151">
        <v>2685487</v>
      </c>
      <c r="B1151" t="s">
        <v>2292</v>
      </c>
      <c r="C1151" t="s">
        <v>203</v>
      </c>
      <c r="E1151" t="s">
        <v>869</v>
      </c>
      <c r="F1151" t="s">
        <v>14</v>
      </c>
      <c r="G1151" s="54" t="s">
        <v>2561</v>
      </c>
    </row>
    <row r="1152" spans="1:7" x14ac:dyDescent="0.25">
      <c r="A1152">
        <v>2531824</v>
      </c>
      <c r="B1152" t="s">
        <v>1394</v>
      </c>
      <c r="C1152" t="s">
        <v>109</v>
      </c>
      <c r="E1152" t="s">
        <v>869</v>
      </c>
      <c r="F1152" t="s">
        <v>14</v>
      </c>
      <c r="G1152" s="54" t="s">
        <v>2562</v>
      </c>
    </row>
    <row r="1153" spans="1:7" x14ac:dyDescent="0.25">
      <c r="A1153">
        <v>1939540</v>
      </c>
      <c r="B1153" t="s">
        <v>1366</v>
      </c>
      <c r="C1153" t="s">
        <v>182</v>
      </c>
      <c r="E1153" t="s">
        <v>869</v>
      </c>
      <c r="F1153" t="s">
        <v>14</v>
      </c>
      <c r="G1153" s="54" t="s">
        <v>2562</v>
      </c>
    </row>
    <row r="1154" spans="1:7" x14ac:dyDescent="0.25">
      <c r="A1154">
        <v>2002074</v>
      </c>
      <c r="B1154" t="s">
        <v>2293</v>
      </c>
      <c r="C1154" t="s">
        <v>541</v>
      </c>
      <c r="E1154" t="s">
        <v>869</v>
      </c>
      <c r="F1154" t="s">
        <v>15</v>
      </c>
      <c r="G1154" s="54" t="s">
        <v>2562</v>
      </c>
    </row>
    <row r="1155" spans="1:7" x14ac:dyDescent="0.25">
      <c r="A1155">
        <v>2275814</v>
      </c>
      <c r="B1155" t="s">
        <v>2294</v>
      </c>
      <c r="C1155" t="s">
        <v>89</v>
      </c>
      <c r="E1155" t="s">
        <v>869</v>
      </c>
      <c r="F1155" t="s">
        <v>15</v>
      </c>
      <c r="G1155" s="54" t="s">
        <v>2562</v>
      </c>
    </row>
    <row r="1156" spans="1:7" x14ac:dyDescent="0.25">
      <c r="A1156">
        <v>2715153</v>
      </c>
      <c r="B1156" t="s">
        <v>2295</v>
      </c>
      <c r="C1156" t="s">
        <v>1385</v>
      </c>
      <c r="E1156" t="s">
        <v>869</v>
      </c>
      <c r="F1156" t="s">
        <v>15</v>
      </c>
      <c r="G1156" s="54" t="s">
        <v>2562</v>
      </c>
    </row>
    <row r="1157" spans="1:7" x14ac:dyDescent="0.25">
      <c r="A1157">
        <v>2266058</v>
      </c>
      <c r="B1157" t="s">
        <v>215</v>
      </c>
      <c r="C1157" t="s">
        <v>1367</v>
      </c>
      <c r="E1157" t="s">
        <v>869</v>
      </c>
      <c r="F1157" t="s">
        <v>15</v>
      </c>
      <c r="G1157" s="54" t="s">
        <v>2562</v>
      </c>
    </row>
    <row r="1158" spans="1:7" x14ac:dyDescent="0.25">
      <c r="A1158">
        <v>2053227</v>
      </c>
      <c r="B1158" t="s">
        <v>229</v>
      </c>
      <c r="C1158" t="s">
        <v>110</v>
      </c>
      <c r="E1158" t="s">
        <v>869</v>
      </c>
      <c r="F1158" t="s">
        <v>15</v>
      </c>
      <c r="G1158" s="54" t="s">
        <v>2562</v>
      </c>
    </row>
    <row r="1159" spans="1:7" x14ac:dyDescent="0.25">
      <c r="A1159">
        <v>2090695</v>
      </c>
      <c r="B1159" t="s">
        <v>55</v>
      </c>
      <c r="C1159" t="s">
        <v>286</v>
      </c>
      <c r="E1159" t="s">
        <v>869</v>
      </c>
      <c r="F1159" t="s">
        <v>15</v>
      </c>
      <c r="G1159" s="54" t="s">
        <v>2562</v>
      </c>
    </row>
    <row r="1160" spans="1:7" x14ac:dyDescent="0.25">
      <c r="A1160">
        <v>2450260</v>
      </c>
      <c r="B1160" t="s">
        <v>1369</v>
      </c>
      <c r="C1160" t="s">
        <v>63</v>
      </c>
      <c r="E1160" t="s">
        <v>869</v>
      </c>
      <c r="F1160" t="s">
        <v>15</v>
      </c>
      <c r="G1160" s="54" t="s">
        <v>2562</v>
      </c>
    </row>
    <row r="1161" spans="1:7" x14ac:dyDescent="0.25">
      <c r="A1161">
        <v>2351892</v>
      </c>
      <c r="B1161" t="s">
        <v>264</v>
      </c>
      <c r="C1161" t="s">
        <v>857</v>
      </c>
      <c r="E1161" t="s">
        <v>869</v>
      </c>
      <c r="F1161" t="s">
        <v>15</v>
      </c>
      <c r="G1161" s="54" t="s">
        <v>2562</v>
      </c>
    </row>
    <row r="1162" spans="1:7" x14ac:dyDescent="0.25">
      <c r="A1162">
        <v>1989565</v>
      </c>
      <c r="B1162" t="s">
        <v>276</v>
      </c>
      <c r="C1162" t="s">
        <v>621</v>
      </c>
      <c r="E1162" t="s">
        <v>869</v>
      </c>
      <c r="F1162" t="s">
        <v>15</v>
      </c>
      <c r="G1162" s="54" t="s">
        <v>2562</v>
      </c>
    </row>
    <row r="1163" spans="1:7" x14ac:dyDescent="0.25">
      <c r="A1163">
        <v>2355901</v>
      </c>
      <c r="B1163" t="s">
        <v>1370</v>
      </c>
      <c r="C1163" t="s">
        <v>152</v>
      </c>
      <c r="E1163" t="s">
        <v>869</v>
      </c>
      <c r="F1163" t="s">
        <v>14</v>
      </c>
      <c r="G1163" s="54" t="s">
        <v>2562</v>
      </c>
    </row>
    <row r="1164" spans="1:7" x14ac:dyDescent="0.25">
      <c r="A1164">
        <v>2693468</v>
      </c>
      <c r="B1164" t="s">
        <v>2296</v>
      </c>
      <c r="C1164" t="s">
        <v>2297</v>
      </c>
      <c r="E1164" t="s">
        <v>869</v>
      </c>
      <c r="F1164" t="s">
        <v>15</v>
      </c>
      <c r="G1164" s="54" t="s">
        <v>2562</v>
      </c>
    </row>
    <row r="1165" spans="1:7" x14ac:dyDescent="0.25">
      <c r="A1165">
        <v>2660539</v>
      </c>
      <c r="B1165" t="s">
        <v>2298</v>
      </c>
      <c r="C1165" t="s">
        <v>326</v>
      </c>
      <c r="E1165" t="s">
        <v>869</v>
      </c>
      <c r="F1165" t="s">
        <v>15</v>
      </c>
      <c r="G1165" s="54" t="s">
        <v>2562</v>
      </c>
    </row>
    <row r="1166" spans="1:7" x14ac:dyDescent="0.25">
      <c r="A1166">
        <v>2115868</v>
      </c>
      <c r="B1166" t="s">
        <v>823</v>
      </c>
      <c r="C1166" t="s">
        <v>142</v>
      </c>
      <c r="E1166" t="s">
        <v>869</v>
      </c>
      <c r="F1166" t="s">
        <v>14</v>
      </c>
      <c r="G1166" s="54" t="s">
        <v>2562</v>
      </c>
    </row>
    <row r="1167" spans="1:7" x14ac:dyDescent="0.25">
      <c r="A1167">
        <v>2182082</v>
      </c>
      <c r="B1167" t="s">
        <v>306</v>
      </c>
      <c r="C1167" t="s">
        <v>61</v>
      </c>
      <c r="E1167" t="s">
        <v>869</v>
      </c>
      <c r="F1167" t="s">
        <v>14</v>
      </c>
      <c r="G1167" s="54" t="s">
        <v>2562</v>
      </c>
    </row>
    <row r="1168" spans="1:7" x14ac:dyDescent="0.25">
      <c r="A1168">
        <v>2564110</v>
      </c>
      <c r="B1168" t="s">
        <v>309</v>
      </c>
      <c r="C1168" t="s">
        <v>63</v>
      </c>
      <c r="E1168" t="s">
        <v>869</v>
      </c>
      <c r="F1168" t="s">
        <v>15</v>
      </c>
      <c r="G1168" s="54" t="s">
        <v>2562</v>
      </c>
    </row>
    <row r="1169" spans="1:7" x14ac:dyDescent="0.25">
      <c r="A1169">
        <v>1886036</v>
      </c>
      <c r="B1169" t="s">
        <v>1380</v>
      </c>
      <c r="C1169" t="s">
        <v>1381</v>
      </c>
      <c r="E1169" t="s">
        <v>869</v>
      </c>
      <c r="F1169" t="s">
        <v>15</v>
      </c>
      <c r="G1169" s="54" t="s">
        <v>2562</v>
      </c>
    </row>
    <row r="1170" spans="1:7" x14ac:dyDescent="0.25">
      <c r="A1170">
        <v>2336090</v>
      </c>
      <c r="B1170" t="s">
        <v>1044</v>
      </c>
      <c r="C1170" t="s">
        <v>253</v>
      </c>
      <c r="E1170" t="s">
        <v>869</v>
      </c>
      <c r="F1170" t="s">
        <v>15</v>
      </c>
      <c r="G1170" s="54" t="s">
        <v>2562</v>
      </c>
    </row>
    <row r="1171" spans="1:7" x14ac:dyDescent="0.25">
      <c r="A1171">
        <v>1980426</v>
      </c>
      <c r="B1171" t="s">
        <v>1371</v>
      </c>
      <c r="C1171" t="s">
        <v>293</v>
      </c>
      <c r="E1171" t="s">
        <v>869</v>
      </c>
      <c r="F1171" t="s">
        <v>15</v>
      </c>
      <c r="G1171" s="54" t="s">
        <v>2562</v>
      </c>
    </row>
    <row r="1172" spans="1:7" x14ac:dyDescent="0.25">
      <c r="A1172">
        <v>2478662</v>
      </c>
      <c r="B1172" t="s">
        <v>1372</v>
      </c>
      <c r="C1172" t="s">
        <v>52</v>
      </c>
      <c r="E1172" t="s">
        <v>869</v>
      </c>
      <c r="F1172" t="s">
        <v>15</v>
      </c>
      <c r="G1172" s="54" t="s">
        <v>2562</v>
      </c>
    </row>
    <row r="1173" spans="1:7" x14ac:dyDescent="0.25">
      <c r="A1173">
        <v>2104095</v>
      </c>
      <c r="B1173" t="s">
        <v>1026</v>
      </c>
      <c r="C1173" t="s">
        <v>128</v>
      </c>
      <c r="E1173" t="s">
        <v>869</v>
      </c>
      <c r="F1173" t="s">
        <v>14</v>
      </c>
      <c r="G1173" s="54" t="s">
        <v>2562</v>
      </c>
    </row>
    <row r="1174" spans="1:7" x14ac:dyDescent="0.25">
      <c r="A1174">
        <v>2632973</v>
      </c>
      <c r="B1174" t="s">
        <v>2299</v>
      </c>
      <c r="C1174" t="s">
        <v>425</v>
      </c>
      <c r="E1174" t="s">
        <v>869</v>
      </c>
      <c r="F1174" t="s">
        <v>15</v>
      </c>
      <c r="G1174" s="54" t="s">
        <v>2562</v>
      </c>
    </row>
    <row r="1175" spans="1:7" x14ac:dyDescent="0.25">
      <c r="A1175">
        <v>2197612</v>
      </c>
      <c r="B1175" t="s">
        <v>1027</v>
      </c>
      <c r="C1175" t="s">
        <v>117</v>
      </c>
      <c r="E1175" t="s">
        <v>869</v>
      </c>
      <c r="F1175" t="s">
        <v>15</v>
      </c>
      <c r="G1175" s="54" t="s">
        <v>2562</v>
      </c>
    </row>
    <row r="1176" spans="1:7" x14ac:dyDescent="0.25">
      <c r="A1176">
        <v>1814784</v>
      </c>
      <c r="B1176" t="s">
        <v>1373</v>
      </c>
      <c r="C1176" t="s">
        <v>599</v>
      </c>
      <c r="E1176" t="s">
        <v>869</v>
      </c>
      <c r="F1176" t="s">
        <v>15</v>
      </c>
      <c r="G1176" s="54" t="s">
        <v>2562</v>
      </c>
    </row>
    <row r="1177" spans="1:7" x14ac:dyDescent="0.25">
      <c r="A1177">
        <v>2553377</v>
      </c>
      <c r="B1177" t="s">
        <v>1046</v>
      </c>
      <c r="C1177" t="s">
        <v>44</v>
      </c>
      <c r="E1177" t="s">
        <v>869</v>
      </c>
      <c r="F1177" t="s">
        <v>15</v>
      </c>
      <c r="G1177" s="54" t="s">
        <v>2562</v>
      </c>
    </row>
    <row r="1178" spans="1:7" x14ac:dyDescent="0.25">
      <c r="A1178">
        <v>2341164</v>
      </c>
      <c r="B1178" t="s">
        <v>586</v>
      </c>
      <c r="C1178" t="s">
        <v>146</v>
      </c>
      <c r="E1178" t="s">
        <v>869</v>
      </c>
      <c r="F1178" t="s">
        <v>14</v>
      </c>
      <c r="G1178" s="54" t="s">
        <v>2562</v>
      </c>
    </row>
    <row r="1179" spans="1:7" x14ac:dyDescent="0.25">
      <c r="A1179">
        <v>2383388</v>
      </c>
      <c r="B1179" t="s">
        <v>763</v>
      </c>
      <c r="C1179" t="s">
        <v>75</v>
      </c>
      <c r="E1179" t="s">
        <v>869</v>
      </c>
      <c r="F1179" t="s">
        <v>14</v>
      </c>
      <c r="G1179" s="54" t="s">
        <v>2562</v>
      </c>
    </row>
    <row r="1180" spans="1:7" x14ac:dyDescent="0.25">
      <c r="A1180">
        <v>2562643</v>
      </c>
      <c r="B1180" t="s">
        <v>1374</v>
      </c>
      <c r="C1180" t="s">
        <v>120</v>
      </c>
      <c r="E1180" t="s">
        <v>869</v>
      </c>
      <c r="F1180" t="s">
        <v>15</v>
      </c>
      <c r="G1180" s="54" t="s">
        <v>2562</v>
      </c>
    </row>
    <row r="1181" spans="1:7" x14ac:dyDescent="0.25">
      <c r="A1181">
        <v>2569758</v>
      </c>
      <c r="B1181" t="s">
        <v>1375</v>
      </c>
      <c r="C1181" t="s">
        <v>43</v>
      </c>
      <c r="E1181" t="s">
        <v>869</v>
      </c>
      <c r="F1181" t="s">
        <v>15</v>
      </c>
      <c r="G1181" s="54" t="s">
        <v>2562</v>
      </c>
    </row>
    <row r="1182" spans="1:7" x14ac:dyDescent="0.25">
      <c r="A1182">
        <v>1978823</v>
      </c>
      <c r="B1182" t="s">
        <v>1030</v>
      </c>
      <c r="C1182" t="s">
        <v>47</v>
      </c>
      <c r="E1182" t="s">
        <v>869</v>
      </c>
      <c r="F1182" t="s">
        <v>14</v>
      </c>
      <c r="G1182" s="54" t="s">
        <v>2562</v>
      </c>
    </row>
    <row r="1183" spans="1:7" x14ac:dyDescent="0.25">
      <c r="A1183">
        <v>2340517</v>
      </c>
      <c r="B1183" t="s">
        <v>1393</v>
      </c>
      <c r="C1183" t="s">
        <v>119</v>
      </c>
      <c r="E1183" t="s">
        <v>869</v>
      </c>
      <c r="F1183" t="s">
        <v>15</v>
      </c>
      <c r="G1183" s="54" t="s">
        <v>2562</v>
      </c>
    </row>
    <row r="1184" spans="1:7" x14ac:dyDescent="0.25">
      <c r="A1184">
        <v>2340516</v>
      </c>
      <c r="B1184" t="s">
        <v>1393</v>
      </c>
      <c r="C1184" t="s">
        <v>60</v>
      </c>
      <c r="E1184" t="s">
        <v>869</v>
      </c>
      <c r="F1184" t="s">
        <v>15</v>
      </c>
      <c r="G1184" s="54" t="s">
        <v>2562</v>
      </c>
    </row>
    <row r="1185" spans="1:7" x14ac:dyDescent="0.25">
      <c r="A1185">
        <v>1661990</v>
      </c>
      <c r="B1185" t="s">
        <v>491</v>
      </c>
      <c r="C1185" t="s">
        <v>815</v>
      </c>
      <c r="E1185" t="s">
        <v>869</v>
      </c>
      <c r="F1185" t="s">
        <v>14</v>
      </c>
      <c r="G1185" s="54" t="s">
        <v>2562</v>
      </c>
    </row>
    <row r="1186" spans="1:7" x14ac:dyDescent="0.25">
      <c r="A1186">
        <v>1969597</v>
      </c>
      <c r="B1186" t="s">
        <v>2300</v>
      </c>
      <c r="C1186" t="s">
        <v>2301</v>
      </c>
      <c r="E1186" t="s">
        <v>869</v>
      </c>
      <c r="F1186" t="s">
        <v>15</v>
      </c>
      <c r="G1186" s="54" t="s">
        <v>2562</v>
      </c>
    </row>
    <row r="1187" spans="1:7" x14ac:dyDescent="0.25">
      <c r="A1187">
        <v>2590358</v>
      </c>
      <c r="B1187" t="s">
        <v>492</v>
      </c>
      <c r="C1187" t="s">
        <v>119</v>
      </c>
      <c r="E1187" t="s">
        <v>869</v>
      </c>
      <c r="F1187" t="s">
        <v>15</v>
      </c>
      <c r="G1187" s="54" t="s">
        <v>2562</v>
      </c>
    </row>
    <row r="1188" spans="1:7" x14ac:dyDescent="0.25">
      <c r="A1188">
        <v>2090706</v>
      </c>
      <c r="B1188" t="s">
        <v>1377</v>
      </c>
      <c r="C1188" t="s">
        <v>289</v>
      </c>
      <c r="E1188" t="s">
        <v>869</v>
      </c>
      <c r="F1188" t="s">
        <v>15</v>
      </c>
      <c r="G1188" s="54" t="s">
        <v>2562</v>
      </c>
    </row>
    <row r="1189" spans="1:7" x14ac:dyDescent="0.25">
      <c r="A1189">
        <v>2653624</v>
      </c>
      <c r="B1189" t="s">
        <v>2302</v>
      </c>
      <c r="C1189" t="s">
        <v>65</v>
      </c>
      <c r="E1189" t="s">
        <v>869</v>
      </c>
      <c r="F1189" t="s">
        <v>14</v>
      </c>
      <c r="G1189" s="54" t="s">
        <v>2562</v>
      </c>
    </row>
    <row r="1190" spans="1:7" x14ac:dyDescent="0.25">
      <c r="A1190">
        <v>2535777</v>
      </c>
      <c r="B1190" t="s">
        <v>758</v>
      </c>
      <c r="C1190" t="s">
        <v>320</v>
      </c>
      <c r="E1190" t="s">
        <v>869</v>
      </c>
      <c r="F1190" t="s">
        <v>14</v>
      </c>
      <c r="G1190" s="54" t="s">
        <v>2562</v>
      </c>
    </row>
    <row r="1191" spans="1:7" x14ac:dyDescent="0.25">
      <c r="A1191">
        <v>2717651</v>
      </c>
      <c r="B1191" t="s">
        <v>1796</v>
      </c>
      <c r="C1191" t="s">
        <v>217</v>
      </c>
      <c r="E1191" t="s">
        <v>869</v>
      </c>
      <c r="F1191" t="s">
        <v>15</v>
      </c>
      <c r="G1191" s="54" t="s">
        <v>2562</v>
      </c>
    </row>
    <row r="1192" spans="1:7" x14ac:dyDescent="0.25">
      <c r="A1192">
        <v>2053223</v>
      </c>
      <c r="B1192" t="s">
        <v>504</v>
      </c>
      <c r="C1192" t="s">
        <v>111</v>
      </c>
      <c r="E1192" t="s">
        <v>869</v>
      </c>
      <c r="F1192" t="s">
        <v>15</v>
      </c>
      <c r="G1192" s="54" t="s">
        <v>2562</v>
      </c>
    </row>
    <row r="1193" spans="1:7" x14ac:dyDescent="0.25">
      <c r="A1193">
        <v>2452337</v>
      </c>
      <c r="B1193" t="s">
        <v>1034</v>
      </c>
      <c r="C1193" t="s">
        <v>44</v>
      </c>
      <c r="E1193" t="s">
        <v>869</v>
      </c>
      <c r="F1193" t="s">
        <v>15</v>
      </c>
      <c r="G1193" s="54" t="s">
        <v>2562</v>
      </c>
    </row>
    <row r="1194" spans="1:7" x14ac:dyDescent="0.25">
      <c r="A1194">
        <v>2343701</v>
      </c>
      <c r="B1194" t="s">
        <v>1037</v>
      </c>
      <c r="C1194" t="s">
        <v>1038</v>
      </c>
      <c r="E1194" t="s">
        <v>869</v>
      </c>
      <c r="F1194" t="s">
        <v>15</v>
      </c>
      <c r="G1194" s="54" t="s">
        <v>2562</v>
      </c>
    </row>
    <row r="1195" spans="1:7" x14ac:dyDescent="0.25">
      <c r="A1195">
        <v>2051360</v>
      </c>
      <c r="B1195" t="s">
        <v>2303</v>
      </c>
      <c r="C1195" t="s">
        <v>286</v>
      </c>
      <c r="E1195" t="s">
        <v>869</v>
      </c>
      <c r="F1195" t="s">
        <v>15</v>
      </c>
      <c r="G1195" s="54" t="s">
        <v>2562</v>
      </c>
    </row>
    <row r="1196" spans="1:7" x14ac:dyDescent="0.25">
      <c r="A1196">
        <v>2637505</v>
      </c>
      <c r="B1196" t="s">
        <v>2304</v>
      </c>
      <c r="C1196" t="s">
        <v>44</v>
      </c>
      <c r="E1196" t="s">
        <v>869</v>
      </c>
      <c r="F1196" t="s">
        <v>15</v>
      </c>
      <c r="G1196" s="54" t="s">
        <v>2563</v>
      </c>
    </row>
    <row r="1197" spans="1:7" x14ac:dyDescent="0.25">
      <c r="A1197">
        <v>1870677</v>
      </c>
      <c r="B1197" t="s">
        <v>79</v>
      </c>
      <c r="C1197" t="s">
        <v>604</v>
      </c>
      <c r="E1197" t="s">
        <v>869</v>
      </c>
      <c r="F1197" t="s">
        <v>15</v>
      </c>
      <c r="G1197" s="54" t="s">
        <v>2563</v>
      </c>
    </row>
    <row r="1198" spans="1:7" x14ac:dyDescent="0.25">
      <c r="A1198">
        <v>2275954</v>
      </c>
      <c r="B1198" t="s">
        <v>1378</v>
      </c>
      <c r="C1198" t="s">
        <v>146</v>
      </c>
      <c r="E1198" t="s">
        <v>869</v>
      </c>
      <c r="F1198" t="s">
        <v>14</v>
      </c>
      <c r="G1198" s="54" t="s">
        <v>2563</v>
      </c>
    </row>
    <row r="1199" spans="1:7" x14ac:dyDescent="0.25">
      <c r="A1199">
        <v>2602089</v>
      </c>
      <c r="B1199" t="s">
        <v>1039</v>
      </c>
      <c r="C1199" t="s">
        <v>1040</v>
      </c>
      <c r="E1199" t="s">
        <v>869</v>
      </c>
      <c r="F1199" t="s">
        <v>14</v>
      </c>
      <c r="G1199" s="54" t="s">
        <v>2563</v>
      </c>
    </row>
    <row r="1200" spans="1:7" x14ac:dyDescent="0.25">
      <c r="A1200">
        <v>2677259</v>
      </c>
      <c r="B1200" t="s">
        <v>2305</v>
      </c>
      <c r="C1200" t="s">
        <v>140</v>
      </c>
      <c r="E1200" t="s">
        <v>869</v>
      </c>
      <c r="F1200" t="s">
        <v>15</v>
      </c>
      <c r="G1200" s="54" t="s">
        <v>2563</v>
      </c>
    </row>
    <row r="1201" spans="1:7" x14ac:dyDescent="0.25">
      <c r="A1201">
        <v>2662587</v>
      </c>
      <c r="B1201" t="s">
        <v>2306</v>
      </c>
      <c r="C1201" t="s">
        <v>2307</v>
      </c>
      <c r="E1201" t="s">
        <v>869</v>
      </c>
      <c r="F1201" t="s">
        <v>15</v>
      </c>
      <c r="G1201" s="54" t="s">
        <v>2563</v>
      </c>
    </row>
    <row r="1202" spans="1:7" x14ac:dyDescent="0.25">
      <c r="A1202">
        <v>2711222</v>
      </c>
      <c r="B1202" t="s">
        <v>2308</v>
      </c>
      <c r="C1202" t="s">
        <v>2309</v>
      </c>
      <c r="E1202" t="s">
        <v>869</v>
      </c>
      <c r="F1202" t="s">
        <v>15</v>
      </c>
      <c r="G1202" s="54" t="s">
        <v>2563</v>
      </c>
    </row>
    <row r="1203" spans="1:7" x14ac:dyDescent="0.25">
      <c r="A1203">
        <v>2693036</v>
      </c>
      <c r="B1203" t="s">
        <v>2310</v>
      </c>
      <c r="C1203" t="s">
        <v>178</v>
      </c>
      <c r="E1203" t="s">
        <v>869</v>
      </c>
      <c r="F1203" t="s">
        <v>15</v>
      </c>
      <c r="G1203" s="54" t="s">
        <v>2563</v>
      </c>
    </row>
    <row r="1204" spans="1:7" x14ac:dyDescent="0.25">
      <c r="A1204">
        <v>2650805</v>
      </c>
      <c r="B1204" t="s">
        <v>2311</v>
      </c>
      <c r="C1204" t="s">
        <v>185</v>
      </c>
      <c r="E1204" t="s">
        <v>869</v>
      </c>
      <c r="F1204" t="s">
        <v>14</v>
      </c>
      <c r="G1204" s="54" t="s">
        <v>2563</v>
      </c>
    </row>
    <row r="1205" spans="1:7" x14ac:dyDescent="0.25">
      <c r="A1205">
        <v>2677216</v>
      </c>
      <c r="B1205" t="s">
        <v>2312</v>
      </c>
      <c r="C1205" t="s">
        <v>816</v>
      </c>
      <c r="E1205" t="s">
        <v>869</v>
      </c>
      <c r="F1205" t="s">
        <v>14</v>
      </c>
      <c r="G1205" s="54" t="s">
        <v>2563</v>
      </c>
    </row>
    <row r="1206" spans="1:7" x14ac:dyDescent="0.25">
      <c r="A1206">
        <v>2667900</v>
      </c>
      <c r="B1206" t="s">
        <v>2313</v>
      </c>
      <c r="C1206" t="s">
        <v>519</v>
      </c>
      <c r="E1206" t="s">
        <v>869</v>
      </c>
      <c r="F1206" t="s">
        <v>15</v>
      </c>
      <c r="G1206" s="54" t="s">
        <v>2563</v>
      </c>
    </row>
    <row r="1207" spans="1:7" x14ac:dyDescent="0.25">
      <c r="A1207">
        <v>2720084</v>
      </c>
      <c r="B1207" t="s">
        <v>2314</v>
      </c>
      <c r="C1207" t="s">
        <v>2315</v>
      </c>
      <c r="E1207" t="s">
        <v>869</v>
      </c>
      <c r="F1207" t="s">
        <v>15</v>
      </c>
      <c r="G1207" s="54" t="s">
        <v>2563</v>
      </c>
    </row>
    <row r="1208" spans="1:7" x14ac:dyDescent="0.25">
      <c r="A1208">
        <v>1953865</v>
      </c>
      <c r="B1208" t="s">
        <v>554</v>
      </c>
      <c r="C1208" t="s">
        <v>374</v>
      </c>
      <c r="E1208" t="s">
        <v>869</v>
      </c>
      <c r="F1208" t="s">
        <v>14</v>
      </c>
      <c r="G1208" s="54" t="s">
        <v>2563</v>
      </c>
    </row>
    <row r="1209" spans="1:7" x14ac:dyDescent="0.25">
      <c r="A1209">
        <v>2469731</v>
      </c>
      <c r="B1209" t="s">
        <v>1042</v>
      </c>
      <c r="C1209" t="s">
        <v>92</v>
      </c>
      <c r="E1209" t="s">
        <v>869</v>
      </c>
      <c r="F1209" t="s">
        <v>14</v>
      </c>
      <c r="G1209" s="54" t="s">
        <v>2563</v>
      </c>
    </row>
    <row r="1210" spans="1:7" x14ac:dyDescent="0.25">
      <c r="A1210">
        <v>2651381</v>
      </c>
      <c r="B1210" t="s">
        <v>2316</v>
      </c>
      <c r="C1210" t="s">
        <v>2317</v>
      </c>
      <c r="E1210" t="s">
        <v>869</v>
      </c>
      <c r="F1210" t="s">
        <v>15</v>
      </c>
      <c r="G1210" s="54" t="s">
        <v>2563</v>
      </c>
    </row>
    <row r="1211" spans="1:7" x14ac:dyDescent="0.25">
      <c r="A1211">
        <v>2571981</v>
      </c>
      <c r="B1211" t="s">
        <v>306</v>
      </c>
      <c r="C1211" t="s">
        <v>107</v>
      </c>
      <c r="E1211" t="s">
        <v>869</v>
      </c>
      <c r="F1211" t="s">
        <v>14</v>
      </c>
      <c r="G1211" s="54" t="s">
        <v>2563</v>
      </c>
    </row>
    <row r="1212" spans="1:7" x14ac:dyDescent="0.25">
      <c r="A1212">
        <v>2651434</v>
      </c>
      <c r="B1212" t="s">
        <v>2318</v>
      </c>
      <c r="C1212" t="s">
        <v>2319</v>
      </c>
      <c r="E1212" t="s">
        <v>869</v>
      </c>
      <c r="F1212" t="s">
        <v>15</v>
      </c>
      <c r="G1212" s="54" t="s">
        <v>2563</v>
      </c>
    </row>
    <row r="1213" spans="1:7" x14ac:dyDescent="0.25">
      <c r="A1213">
        <v>2662454</v>
      </c>
      <c r="B1213" t="s">
        <v>2320</v>
      </c>
      <c r="C1213" t="s">
        <v>2321</v>
      </c>
      <c r="E1213" t="s">
        <v>869</v>
      </c>
      <c r="F1213" t="s">
        <v>15</v>
      </c>
      <c r="G1213" s="54" t="s">
        <v>2563</v>
      </c>
    </row>
    <row r="1214" spans="1:7" x14ac:dyDescent="0.25">
      <c r="A1214">
        <v>2507794</v>
      </c>
      <c r="B1214" t="s">
        <v>1379</v>
      </c>
      <c r="C1214" t="s">
        <v>1125</v>
      </c>
      <c r="E1214" t="s">
        <v>869</v>
      </c>
      <c r="F1214" t="s">
        <v>15</v>
      </c>
      <c r="G1214" s="54" t="s">
        <v>2563</v>
      </c>
    </row>
    <row r="1215" spans="1:7" x14ac:dyDescent="0.25">
      <c r="A1215">
        <v>2601837</v>
      </c>
      <c r="B1215" t="s">
        <v>1382</v>
      </c>
      <c r="C1215" t="s">
        <v>76</v>
      </c>
      <c r="E1215" t="s">
        <v>869</v>
      </c>
      <c r="F1215" t="s">
        <v>14</v>
      </c>
      <c r="G1215" s="54" t="s">
        <v>2563</v>
      </c>
    </row>
    <row r="1216" spans="1:7" x14ac:dyDescent="0.25">
      <c r="A1216">
        <v>2490769</v>
      </c>
      <c r="B1216" t="s">
        <v>1383</v>
      </c>
      <c r="C1216" t="s">
        <v>1384</v>
      </c>
      <c r="E1216" t="s">
        <v>869</v>
      </c>
      <c r="F1216" t="s">
        <v>15</v>
      </c>
      <c r="G1216" s="54" t="s">
        <v>2563</v>
      </c>
    </row>
    <row r="1217" spans="1:7" x14ac:dyDescent="0.25">
      <c r="A1217">
        <v>2637503</v>
      </c>
      <c r="B1217" t="s">
        <v>2322</v>
      </c>
      <c r="C1217" t="s">
        <v>597</v>
      </c>
      <c r="E1217" t="s">
        <v>869</v>
      </c>
      <c r="F1217" t="s">
        <v>15</v>
      </c>
      <c r="G1217" s="54" t="s">
        <v>2563</v>
      </c>
    </row>
    <row r="1218" spans="1:7" x14ac:dyDescent="0.25">
      <c r="A1218">
        <v>2680857</v>
      </c>
      <c r="B1218" t="s">
        <v>2323</v>
      </c>
      <c r="C1218" t="s">
        <v>2324</v>
      </c>
      <c r="E1218" t="s">
        <v>869</v>
      </c>
      <c r="F1218" t="s">
        <v>14</v>
      </c>
      <c r="G1218" s="54" t="s">
        <v>2563</v>
      </c>
    </row>
    <row r="1219" spans="1:7" x14ac:dyDescent="0.25">
      <c r="A1219">
        <v>2313773</v>
      </c>
      <c r="B1219" t="s">
        <v>2325</v>
      </c>
      <c r="C1219" t="s">
        <v>266</v>
      </c>
      <c r="E1219" t="s">
        <v>869</v>
      </c>
      <c r="F1219" t="s">
        <v>15</v>
      </c>
      <c r="G1219" s="54" t="s">
        <v>2563</v>
      </c>
    </row>
    <row r="1220" spans="1:7" x14ac:dyDescent="0.25">
      <c r="A1220">
        <v>2705452</v>
      </c>
      <c r="B1220" t="s">
        <v>2326</v>
      </c>
      <c r="C1220" t="s">
        <v>2160</v>
      </c>
      <c r="E1220" t="s">
        <v>869</v>
      </c>
      <c r="F1220" t="s">
        <v>15</v>
      </c>
      <c r="G1220" s="54" t="s">
        <v>2563</v>
      </c>
    </row>
    <row r="1221" spans="1:7" x14ac:dyDescent="0.25">
      <c r="A1221">
        <v>2402108</v>
      </c>
      <c r="B1221" t="s">
        <v>1045</v>
      </c>
      <c r="C1221" t="s">
        <v>63</v>
      </c>
      <c r="E1221" t="s">
        <v>869</v>
      </c>
      <c r="F1221" t="s">
        <v>15</v>
      </c>
      <c r="G1221" s="54" t="s">
        <v>2563</v>
      </c>
    </row>
    <row r="1222" spans="1:7" x14ac:dyDescent="0.25">
      <c r="A1222">
        <v>2643168</v>
      </c>
      <c r="B1222" t="s">
        <v>2327</v>
      </c>
      <c r="C1222" t="s">
        <v>281</v>
      </c>
      <c r="E1222" t="s">
        <v>869</v>
      </c>
      <c r="F1222" t="s">
        <v>15</v>
      </c>
      <c r="G1222" s="54" t="s">
        <v>2563</v>
      </c>
    </row>
    <row r="1223" spans="1:7" x14ac:dyDescent="0.25">
      <c r="A1223">
        <v>2213955</v>
      </c>
      <c r="B1223" t="s">
        <v>369</v>
      </c>
      <c r="C1223" t="s">
        <v>809</v>
      </c>
      <c r="E1223" t="s">
        <v>869</v>
      </c>
      <c r="F1223" t="s">
        <v>15</v>
      </c>
      <c r="G1223" s="54" t="s">
        <v>2563</v>
      </c>
    </row>
    <row r="1224" spans="1:7" x14ac:dyDescent="0.25">
      <c r="A1224">
        <v>2572091</v>
      </c>
      <c r="B1224" t="s">
        <v>1048</v>
      </c>
      <c r="C1224" t="s">
        <v>497</v>
      </c>
      <c r="E1224" t="s">
        <v>869</v>
      </c>
      <c r="F1224" t="s">
        <v>15</v>
      </c>
      <c r="G1224" s="54" t="s">
        <v>2563</v>
      </c>
    </row>
    <row r="1225" spans="1:7" x14ac:dyDescent="0.25">
      <c r="A1225">
        <v>2404775</v>
      </c>
      <c r="B1225" t="s">
        <v>779</v>
      </c>
      <c r="C1225" t="s">
        <v>574</v>
      </c>
      <c r="E1225" t="s">
        <v>869</v>
      </c>
      <c r="F1225" t="s">
        <v>15</v>
      </c>
      <c r="G1225" s="54" t="s">
        <v>2563</v>
      </c>
    </row>
    <row r="1226" spans="1:7" x14ac:dyDescent="0.25">
      <c r="A1226">
        <v>2451536</v>
      </c>
      <c r="B1226" t="s">
        <v>1386</v>
      </c>
      <c r="C1226" t="s">
        <v>792</v>
      </c>
      <c r="E1226" t="s">
        <v>869</v>
      </c>
      <c r="F1226" t="s">
        <v>15</v>
      </c>
      <c r="G1226" s="54" t="s">
        <v>2563</v>
      </c>
    </row>
    <row r="1227" spans="1:7" x14ac:dyDescent="0.25">
      <c r="A1227">
        <v>2501140</v>
      </c>
      <c r="B1227" t="s">
        <v>1387</v>
      </c>
      <c r="C1227" t="s">
        <v>271</v>
      </c>
      <c r="E1227" t="s">
        <v>869</v>
      </c>
      <c r="F1227" t="s">
        <v>14</v>
      </c>
      <c r="G1227" s="54" t="s">
        <v>2563</v>
      </c>
    </row>
    <row r="1228" spans="1:7" x14ac:dyDescent="0.25">
      <c r="A1228">
        <v>2637530</v>
      </c>
      <c r="B1228" t="s">
        <v>2328</v>
      </c>
      <c r="C1228" t="s">
        <v>140</v>
      </c>
      <c r="E1228" t="s">
        <v>869</v>
      </c>
      <c r="F1228" t="s">
        <v>15</v>
      </c>
      <c r="G1228" s="54" t="s">
        <v>2563</v>
      </c>
    </row>
    <row r="1229" spans="1:7" x14ac:dyDescent="0.25">
      <c r="A1229">
        <v>2275933</v>
      </c>
      <c r="B1229" t="s">
        <v>1388</v>
      </c>
      <c r="C1229" t="s">
        <v>52</v>
      </c>
      <c r="E1229" t="s">
        <v>869</v>
      </c>
      <c r="F1229" t="s">
        <v>15</v>
      </c>
      <c r="G1229" s="54" t="s">
        <v>2563</v>
      </c>
    </row>
    <row r="1230" spans="1:7" x14ac:dyDescent="0.25">
      <c r="A1230">
        <v>2724547</v>
      </c>
      <c r="B1230" t="s">
        <v>2329</v>
      </c>
      <c r="C1230" t="s">
        <v>544</v>
      </c>
      <c r="E1230" t="s">
        <v>869</v>
      </c>
      <c r="F1230" t="s">
        <v>14</v>
      </c>
      <c r="G1230" s="54" t="s">
        <v>2563</v>
      </c>
    </row>
    <row r="1231" spans="1:7" x14ac:dyDescent="0.25">
      <c r="A1231">
        <v>2519336</v>
      </c>
      <c r="B1231" t="s">
        <v>2330</v>
      </c>
      <c r="C1231" t="s">
        <v>2331</v>
      </c>
      <c r="E1231" t="s">
        <v>869</v>
      </c>
      <c r="F1231" t="s">
        <v>14</v>
      </c>
      <c r="G1231" s="54" t="s">
        <v>2563</v>
      </c>
    </row>
    <row r="1232" spans="1:7" x14ac:dyDescent="0.25">
      <c r="A1232">
        <v>2108797</v>
      </c>
      <c r="B1232" t="s">
        <v>410</v>
      </c>
      <c r="C1232" t="s">
        <v>593</v>
      </c>
      <c r="E1232" t="s">
        <v>869</v>
      </c>
      <c r="F1232" t="s">
        <v>14</v>
      </c>
      <c r="G1232" s="54" t="s">
        <v>2563</v>
      </c>
    </row>
    <row r="1233" spans="1:7" x14ac:dyDescent="0.25">
      <c r="A1233">
        <v>2727606</v>
      </c>
      <c r="B1233" t="s">
        <v>2332</v>
      </c>
      <c r="C1233" t="s">
        <v>2333</v>
      </c>
      <c r="E1233" t="s">
        <v>869</v>
      </c>
      <c r="F1233" t="s">
        <v>15</v>
      </c>
      <c r="G1233" s="54" t="s">
        <v>2563</v>
      </c>
    </row>
    <row r="1234" spans="1:7" x14ac:dyDescent="0.25">
      <c r="A1234">
        <v>2579202</v>
      </c>
      <c r="B1234" t="s">
        <v>1050</v>
      </c>
      <c r="C1234" t="s">
        <v>162</v>
      </c>
      <c r="E1234" t="s">
        <v>869</v>
      </c>
      <c r="F1234" t="s">
        <v>14</v>
      </c>
      <c r="G1234" s="54" t="s">
        <v>2563</v>
      </c>
    </row>
    <row r="1235" spans="1:7" x14ac:dyDescent="0.25">
      <c r="A1235">
        <v>2457697</v>
      </c>
      <c r="B1235" t="s">
        <v>1389</v>
      </c>
      <c r="C1235" t="s">
        <v>136</v>
      </c>
      <c r="E1235" t="s">
        <v>869</v>
      </c>
      <c r="F1235" t="s">
        <v>14</v>
      </c>
      <c r="G1235" s="54" t="s">
        <v>2563</v>
      </c>
    </row>
    <row r="1236" spans="1:7" x14ac:dyDescent="0.25">
      <c r="A1236">
        <v>2368371</v>
      </c>
      <c r="B1236" t="s">
        <v>423</v>
      </c>
      <c r="C1236" t="s">
        <v>98</v>
      </c>
      <c r="E1236" t="s">
        <v>869</v>
      </c>
      <c r="F1236" t="s">
        <v>15</v>
      </c>
      <c r="G1236" s="54" t="s">
        <v>2563</v>
      </c>
    </row>
    <row r="1237" spans="1:7" x14ac:dyDescent="0.25">
      <c r="A1237">
        <v>2197792</v>
      </c>
      <c r="B1237" t="s">
        <v>2334</v>
      </c>
      <c r="C1237" t="s">
        <v>1476</v>
      </c>
      <c r="E1237" t="s">
        <v>869</v>
      </c>
      <c r="F1237" t="s">
        <v>15</v>
      </c>
      <c r="G1237" s="54" t="s">
        <v>2563</v>
      </c>
    </row>
    <row r="1238" spans="1:7" x14ac:dyDescent="0.25">
      <c r="A1238">
        <v>2680864</v>
      </c>
      <c r="B1238" t="s">
        <v>2335</v>
      </c>
      <c r="C1238" t="s">
        <v>289</v>
      </c>
      <c r="E1238" t="s">
        <v>869</v>
      </c>
      <c r="F1238" t="s">
        <v>15</v>
      </c>
      <c r="G1238" s="54" t="s">
        <v>2563</v>
      </c>
    </row>
    <row r="1239" spans="1:7" x14ac:dyDescent="0.25">
      <c r="A1239">
        <v>2275941</v>
      </c>
      <c r="B1239" t="s">
        <v>1051</v>
      </c>
      <c r="C1239" t="s">
        <v>852</v>
      </c>
      <c r="E1239" t="s">
        <v>869</v>
      </c>
      <c r="F1239" t="s">
        <v>15</v>
      </c>
      <c r="G1239" s="54" t="s">
        <v>2563</v>
      </c>
    </row>
    <row r="1240" spans="1:7" x14ac:dyDescent="0.25">
      <c r="A1240">
        <v>2677333</v>
      </c>
      <c r="B1240" t="s">
        <v>2336</v>
      </c>
      <c r="C1240" t="s">
        <v>2337</v>
      </c>
      <c r="E1240" t="s">
        <v>869</v>
      </c>
      <c r="F1240" t="s">
        <v>14</v>
      </c>
      <c r="G1240" s="54" t="s">
        <v>2563</v>
      </c>
    </row>
    <row r="1241" spans="1:7" x14ac:dyDescent="0.25">
      <c r="A1241">
        <v>2320560</v>
      </c>
      <c r="B1241" t="s">
        <v>457</v>
      </c>
      <c r="C1241" t="s">
        <v>182</v>
      </c>
      <c r="E1241" t="s">
        <v>869</v>
      </c>
      <c r="F1241" t="s">
        <v>14</v>
      </c>
      <c r="G1241" s="54" t="s">
        <v>2563</v>
      </c>
    </row>
    <row r="1242" spans="1:7" x14ac:dyDescent="0.25">
      <c r="A1242">
        <v>2548399</v>
      </c>
      <c r="B1242" t="s">
        <v>1390</v>
      </c>
      <c r="C1242" t="s">
        <v>1041</v>
      </c>
      <c r="E1242" t="s">
        <v>869</v>
      </c>
      <c r="F1242" t="s">
        <v>14</v>
      </c>
      <c r="G1242" s="54" t="s">
        <v>2563</v>
      </c>
    </row>
    <row r="1243" spans="1:7" x14ac:dyDescent="0.25">
      <c r="A1243">
        <v>2677271</v>
      </c>
      <c r="B1243" t="s">
        <v>466</v>
      </c>
      <c r="C1243" t="s">
        <v>122</v>
      </c>
      <c r="E1243" t="s">
        <v>869</v>
      </c>
      <c r="F1243" t="s">
        <v>15</v>
      </c>
      <c r="G1243" s="54" t="s">
        <v>2563</v>
      </c>
    </row>
    <row r="1244" spans="1:7" x14ac:dyDescent="0.25">
      <c r="A1244">
        <v>2719172</v>
      </c>
      <c r="B1244" t="s">
        <v>2338</v>
      </c>
      <c r="C1244" t="s">
        <v>101</v>
      </c>
      <c r="E1244" t="s">
        <v>869</v>
      </c>
      <c r="F1244" t="s">
        <v>14</v>
      </c>
      <c r="G1244" s="54" t="s">
        <v>2563</v>
      </c>
    </row>
    <row r="1245" spans="1:7" x14ac:dyDescent="0.25">
      <c r="A1245">
        <v>2553439</v>
      </c>
      <c r="B1245" t="s">
        <v>1391</v>
      </c>
      <c r="C1245" t="s">
        <v>1392</v>
      </c>
      <c r="E1245" t="s">
        <v>869</v>
      </c>
      <c r="F1245" t="s">
        <v>14</v>
      </c>
      <c r="G1245" s="54" t="s">
        <v>2563</v>
      </c>
    </row>
    <row r="1246" spans="1:7" x14ac:dyDescent="0.25">
      <c r="A1246">
        <v>2521525</v>
      </c>
      <c r="B1246" t="s">
        <v>480</v>
      </c>
      <c r="C1246" t="s">
        <v>124</v>
      </c>
      <c r="E1246" t="s">
        <v>869</v>
      </c>
      <c r="F1246" t="s">
        <v>15</v>
      </c>
      <c r="G1246" s="54" t="s">
        <v>2563</v>
      </c>
    </row>
    <row r="1247" spans="1:7" x14ac:dyDescent="0.25">
      <c r="A1247">
        <v>2662589</v>
      </c>
      <c r="B1247" t="s">
        <v>2339</v>
      </c>
      <c r="C1247" t="s">
        <v>2340</v>
      </c>
      <c r="E1247" t="s">
        <v>869</v>
      </c>
      <c r="F1247" t="s">
        <v>15</v>
      </c>
      <c r="G1247" s="54" t="s">
        <v>2563</v>
      </c>
    </row>
    <row r="1248" spans="1:7" x14ac:dyDescent="0.25">
      <c r="A1248">
        <v>2707106</v>
      </c>
      <c r="B1248" t="s">
        <v>2341</v>
      </c>
      <c r="C1248" t="s">
        <v>561</v>
      </c>
      <c r="E1248" t="s">
        <v>869</v>
      </c>
      <c r="F1248" t="s">
        <v>14</v>
      </c>
      <c r="G1248" s="54" t="s">
        <v>2563</v>
      </c>
    </row>
    <row r="1249" spans="1:7" x14ac:dyDescent="0.25">
      <c r="A1249">
        <v>2649553</v>
      </c>
      <c r="B1249" t="s">
        <v>2342</v>
      </c>
      <c r="C1249" t="s">
        <v>61</v>
      </c>
      <c r="E1249" t="s">
        <v>869</v>
      </c>
      <c r="F1249" t="s">
        <v>14</v>
      </c>
      <c r="G1249" s="54" t="s">
        <v>2564</v>
      </c>
    </row>
    <row r="1250" spans="1:7" x14ac:dyDescent="0.25">
      <c r="A1250">
        <v>2366015</v>
      </c>
      <c r="B1250" t="s">
        <v>87</v>
      </c>
      <c r="C1250" t="s">
        <v>99</v>
      </c>
      <c r="E1250" t="s">
        <v>869</v>
      </c>
      <c r="F1250" t="s">
        <v>15</v>
      </c>
      <c r="G1250" s="54" t="s">
        <v>2564</v>
      </c>
    </row>
    <row r="1251" spans="1:7" x14ac:dyDescent="0.25">
      <c r="A1251">
        <v>2071531</v>
      </c>
      <c r="B1251" t="s">
        <v>1056</v>
      </c>
      <c r="C1251" t="s">
        <v>54</v>
      </c>
      <c r="E1251" t="s">
        <v>869</v>
      </c>
      <c r="F1251" t="s">
        <v>14</v>
      </c>
      <c r="G1251" s="54" t="s">
        <v>2564</v>
      </c>
    </row>
    <row r="1252" spans="1:7" x14ac:dyDescent="0.25">
      <c r="A1252">
        <v>2194528</v>
      </c>
      <c r="B1252" t="s">
        <v>164</v>
      </c>
      <c r="C1252" t="s">
        <v>544</v>
      </c>
      <c r="E1252" t="s">
        <v>869</v>
      </c>
      <c r="F1252" t="s">
        <v>14</v>
      </c>
      <c r="G1252" s="54" t="s">
        <v>2564</v>
      </c>
    </row>
    <row r="1253" spans="1:7" x14ac:dyDescent="0.25">
      <c r="A1253">
        <v>2071539</v>
      </c>
      <c r="B1253" t="s">
        <v>196</v>
      </c>
      <c r="C1253" t="s">
        <v>565</v>
      </c>
      <c r="E1253" t="s">
        <v>869</v>
      </c>
      <c r="F1253" t="s">
        <v>14</v>
      </c>
      <c r="G1253" s="54" t="s">
        <v>2564</v>
      </c>
    </row>
    <row r="1254" spans="1:7" x14ac:dyDescent="0.25">
      <c r="A1254">
        <v>2285250</v>
      </c>
      <c r="B1254" t="s">
        <v>219</v>
      </c>
      <c r="C1254" t="s">
        <v>296</v>
      </c>
      <c r="E1254" t="s">
        <v>869</v>
      </c>
      <c r="F1254" t="s">
        <v>14</v>
      </c>
      <c r="G1254" s="54" t="s">
        <v>2564</v>
      </c>
    </row>
    <row r="1255" spans="1:7" x14ac:dyDescent="0.25">
      <c r="A1255">
        <v>2312508</v>
      </c>
      <c r="B1255" t="s">
        <v>225</v>
      </c>
      <c r="C1255" t="s">
        <v>52</v>
      </c>
      <c r="E1255" t="s">
        <v>869</v>
      </c>
      <c r="F1255" t="s">
        <v>15</v>
      </c>
      <c r="G1255" s="54" t="s">
        <v>2564</v>
      </c>
    </row>
    <row r="1256" spans="1:7" x14ac:dyDescent="0.25">
      <c r="A1256">
        <v>2669634</v>
      </c>
      <c r="B1256" t="s">
        <v>2343</v>
      </c>
      <c r="C1256" t="s">
        <v>2344</v>
      </c>
      <c r="E1256" t="s">
        <v>869</v>
      </c>
      <c r="F1256" t="s">
        <v>14</v>
      </c>
      <c r="G1256" s="54" t="s">
        <v>2564</v>
      </c>
    </row>
    <row r="1257" spans="1:7" x14ac:dyDescent="0.25">
      <c r="A1257">
        <v>2553379</v>
      </c>
      <c r="B1257" t="s">
        <v>2345</v>
      </c>
      <c r="C1257" t="s">
        <v>2346</v>
      </c>
      <c r="E1257" t="s">
        <v>869</v>
      </c>
      <c r="F1257" t="s">
        <v>15</v>
      </c>
      <c r="G1257" s="54" t="s">
        <v>2564</v>
      </c>
    </row>
    <row r="1258" spans="1:7" x14ac:dyDescent="0.25">
      <c r="A1258">
        <v>2187144</v>
      </c>
      <c r="B1258" t="s">
        <v>1058</v>
      </c>
      <c r="C1258" t="s">
        <v>84</v>
      </c>
      <c r="E1258" t="s">
        <v>869</v>
      </c>
      <c r="F1258" t="s">
        <v>14</v>
      </c>
      <c r="G1258" s="54" t="s">
        <v>2564</v>
      </c>
    </row>
    <row r="1259" spans="1:7" x14ac:dyDescent="0.25">
      <c r="A1259">
        <v>2340866</v>
      </c>
      <c r="B1259" t="s">
        <v>1059</v>
      </c>
      <c r="C1259" t="s">
        <v>217</v>
      </c>
      <c r="E1259" t="s">
        <v>869</v>
      </c>
      <c r="F1259" t="s">
        <v>15</v>
      </c>
      <c r="G1259" s="54" t="s">
        <v>2564</v>
      </c>
    </row>
    <row r="1260" spans="1:7" x14ac:dyDescent="0.25">
      <c r="A1260">
        <v>2571786</v>
      </c>
      <c r="B1260" t="s">
        <v>360</v>
      </c>
      <c r="C1260" t="s">
        <v>462</v>
      </c>
      <c r="E1260" t="s">
        <v>869</v>
      </c>
      <c r="F1260" t="s">
        <v>14</v>
      </c>
      <c r="G1260" s="54" t="s">
        <v>2564</v>
      </c>
    </row>
    <row r="1261" spans="1:7" x14ac:dyDescent="0.25">
      <c r="A1261">
        <v>2531902</v>
      </c>
      <c r="B1261" t="s">
        <v>366</v>
      </c>
      <c r="C1261" t="s">
        <v>40</v>
      </c>
      <c r="E1261" t="s">
        <v>869</v>
      </c>
      <c r="F1261" t="s">
        <v>14</v>
      </c>
      <c r="G1261" s="54" t="s">
        <v>2564</v>
      </c>
    </row>
    <row r="1262" spans="1:7" x14ac:dyDescent="0.25">
      <c r="A1262">
        <v>2548674</v>
      </c>
      <c r="B1262" t="s">
        <v>1395</v>
      </c>
      <c r="C1262" t="s">
        <v>1396</v>
      </c>
      <c r="E1262" t="s">
        <v>869</v>
      </c>
      <c r="F1262" t="s">
        <v>14</v>
      </c>
      <c r="G1262" s="54" t="s">
        <v>2564</v>
      </c>
    </row>
    <row r="1263" spans="1:7" x14ac:dyDescent="0.25">
      <c r="A1263">
        <v>2098933</v>
      </c>
      <c r="B1263" t="s">
        <v>1397</v>
      </c>
      <c r="C1263" t="s">
        <v>550</v>
      </c>
      <c r="E1263" t="s">
        <v>869</v>
      </c>
      <c r="F1263" t="s">
        <v>14</v>
      </c>
      <c r="G1263" s="54" t="s">
        <v>2564</v>
      </c>
    </row>
    <row r="1264" spans="1:7" x14ac:dyDescent="0.25">
      <c r="A1264">
        <v>2071541</v>
      </c>
      <c r="B1264" t="s">
        <v>1398</v>
      </c>
      <c r="C1264" t="s">
        <v>432</v>
      </c>
      <c r="E1264" t="s">
        <v>869</v>
      </c>
      <c r="F1264" t="s">
        <v>15</v>
      </c>
      <c r="G1264" s="54" t="s">
        <v>2564</v>
      </c>
    </row>
    <row r="1265" spans="1:7" x14ac:dyDescent="0.25">
      <c r="A1265">
        <v>2337199</v>
      </c>
      <c r="B1265" t="s">
        <v>1399</v>
      </c>
      <c r="C1265" t="s">
        <v>68</v>
      </c>
      <c r="E1265" t="s">
        <v>869</v>
      </c>
      <c r="F1265" t="s">
        <v>15</v>
      </c>
      <c r="G1265" s="54" t="s">
        <v>2564</v>
      </c>
    </row>
    <row r="1266" spans="1:7" x14ac:dyDescent="0.25">
      <c r="A1266">
        <v>2683153</v>
      </c>
      <c r="B1266" t="s">
        <v>2347</v>
      </c>
      <c r="C1266" t="s">
        <v>354</v>
      </c>
      <c r="E1266" t="s">
        <v>869</v>
      </c>
      <c r="F1266" t="s">
        <v>14</v>
      </c>
      <c r="G1266" s="54" t="s">
        <v>2564</v>
      </c>
    </row>
    <row r="1267" spans="1:7" x14ac:dyDescent="0.25">
      <c r="A1267">
        <v>2080909</v>
      </c>
      <c r="B1267" t="s">
        <v>1400</v>
      </c>
      <c r="C1267" t="s">
        <v>1401</v>
      </c>
      <c r="E1267" t="s">
        <v>869</v>
      </c>
      <c r="F1267" t="s">
        <v>14</v>
      </c>
      <c r="G1267" s="54" t="s">
        <v>2564</v>
      </c>
    </row>
    <row r="1268" spans="1:7" x14ac:dyDescent="0.25">
      <c r="A1268">
        <v>2650240</v>
      </c>
      <c r="B1268" t="s">
        <v>2348</v>
      </c>
      <c r="C1268" t="s">
        <v>233</v>
      </c>
      <c r="E1268" t="s">
        <v>869</v>
      </c>
      <c r="F1268" t="s">
        <v>15</v>
      </c>
      <c r="G1268" s="54" t="s">
        <v>2564</v>
      </c>
    </row>
    <row r="1269" spans="1:7" x14ac:dyDescent="0.25">
      <c r="A1269">
        <v>2664669</v>
      </c>
      <c r="B1269" t="s">
        <v>2349</v>
      </c>
      <c r="C1269" t="s">
        <v>825</v>
      </c>
      <c r="E1269" t="s">
        <v>869</v>
      </c>
      <c r="F1269" t="s">
        <v>15</v>
      </c>
      <c r="G1269" s="54" t="s">
        <v>2564</v>
      </c>
    </row>
    <row r="1270" spans="1:7" x14ac:dyDescent="0.25">
      <c r="A1270">
        <v>2654927</v>
      </c>
      <c r="B1270" t="s">
        <v>2350</v>
      </c>
      <c r="C1270" t="s">
        <v>67</v>
      </c>
      <c r="E1270" t="s">
        <v>869</v>
      </c>
      <c r="F1270" t="s">
        <v>15</v>
      </c>
      <c r="G1270" s="54" t="s">
        <v>2564</v>
      </c>
    </row>
    <row r="1271" spans="1:7" x14ac:dyDescent="0.25">
      <c r="A1271">
        <v>2388467</v>
      </c>
      <c r="B1271" t="s">
        <v>777</v>
      </c>
      <c r="C1271" t="s">
        <v>168</v>
      </c>
      <c r="E1271" t="s">
        <v>869</v>
      </c>
      <c r="F1271" t="s">
        <v>14</v>
      </c>
      <c r="G1271" s="54" t="s">
        <v>2564</v>
      </c>
    </row>
    <row r="1272" spans="1:7" x14ac:dyDescent="0.25">
      <c r="A1272">
        <v>2388476</v>
      </c>
      <c r="B1272" t="s">
        <v>1402</v>
      </c>
      <c r="C1272" t="s">
        <v>149</v>
      </c>
      <c r="E1272" t="s">
        <v>869</v>
      </c>
      <c r="F1272" t="s">
        <v>15</v>
      </c>
      <c r="G1272" s="54" t="s">
        <v>2564</v>
      </c>
    </row>
    <row r="1273" spans="1:7" x14ac:dyDescent="0.25">
      <c r="A1273">
        <v>2650648</v>
      </c>
      <c r="B1273" t="s">
        <v>2351</v>
      </c>
      <c r="C1273" t="s">
        <v>282</v>
      </c>
      <c r="E1273" t="s">
        <v>869</v>
      </c>
      <c r="F1273" t="s">
        <v>15</v>
      </c>
      <c r="G1273" s="54" t="s">
        <v>2565</v>
      </c>
    </row>
    <row r="1274" spans="1:7" x14ac:dyDescent="0.25">
      <c r="A1274">
        <v>2538541</v>
      </c>
      <c r="B1274" t="s">
        <v>1069</v>
      </c>
      <c r="C1274" t="s">
        <v>99</v>
      </c>
      <c r="E1274" t="s">
        <v>869</v>
      </c>
      <c r="F1274" t="s">
        <v>15</v>
      </c>
      <c r="G1274" s="54" t="s">
        <v>2565</v>
      </c>
    </row>
    <row r="1275" spans="1:7" x14ac:dyDescent="0.25">
      <c r="A1275">
        <v>2537412</v>
      </c>
      <c r="B1275" t="s">
        <v>1070</v>
      </c>
      <c r="C1275" t="s">
        <v>535</v>
      </c>
      <c r="E1275" t="s">
        <v>869</v>
      </c>
      <c r="F1275" t="s">
        <v>15</v>
      </c>
      <c r="G1275" s="54" t="s">
        <v>2565</v>
      </c>
    </row>
    <row r="1276" spans="1:7" x14ac:dyDescent="0.25">
      <c r="A1276">
        <v>2650677</v>
      </c>
      <c r="B1276" t="s">
        <v>2352</v>
      </c>
      <c r="C1276" t="s">
        <v>2353</v>
      </c>
      <c r="E1276" t="s">
        <v>869</v>
      </c>
      <c r="F1276" t="s">
        <v>14</v>
      </c>
      <c r="G1276" s="54" t="s">
        <v>2565</v>
      </c>
    </row>
    <row r="1277" spans="1:7" x14ac:dyDescent="0.25">
      <c r="A1277">
        <v>2704661</v>
      </c>
      <c r="B1277" t="s">
        <v>145</v>
      </c>
      <c r="C1277" t="s">
        <v>2354</v>
      </c>
      <c r="E1277" t="s">
        <v>869</v>
      </c>
      <c r="F1277" t="s">
        <v>15</v>
      </c>
      <c r="G1277" s="54" t="s">
        <v>2565</v>
      </c>
    </row>
    <row r="1278" spans="1:7" x14ac:dyDescent="0.25">
      <c r="A1278">
        <v>2533478</v>
      </c>
      <c r="B1278" t="s">
        <v>1403</v>
      </c>
      <c r="C1278" t="s">
        <v>459</v>
      </c>
      <c r="E1278" t="s">
        <v>869</v>
      </c>
      <c r="F1278" t="s">
        <v>15</v>
      </c>
      <c r="G1278" s="54" t="s">
        <v>2565</v>
      </c>
    </row>
    <row r="1279" spans="1:7" x14ac:dyDescent="0.25">
      <c r="A1279">
        <v>2715679</v>
      </c>
      <c r="B1279" t="s">
        <v>2355</v>
      </c>
      <c r="C1279" t="s">
        <v>209</v>
      </c>
      <c r="E1279" t="s">
        <v>869</v>
      </c>
      <c r="F1279" t="s">
        <v>15</v>
      </c>
      <c r="G1279" s="54" t="s">
        <v>2565</v>
      </c>
    </row>
    <row r="1280" spans="1:7" x14ac:dyDescent="0.25">
      <c r="A1280">
        <v>2267833</v>
      </c>
      <c r="B1280" t="s">
        <v>1071</v>
      </c>
      <c r="C1280" t="s">
        <v>377</v>
      </c>
      <c r="E1280" t="s">
        <v>869</v>
      </c>
      <c r="F1280" t="s">
        <v>14</v>
      </c>
      <c r="G1280" s="54" t="s">
        <v>2565</v>
      </c>
    </row>
    <row r="1281" spans="1:7" x14ac:dyDescent="0.25">
      <c r="A1281">
        <v>2541209</v>
      </c>
      <c r="B1281" t="s">
        <v>1404</v>
      </c>
      <c r="C1281" t="s">
        <v>819</v>
      </c>
      <c r="E1281" t="s">
        <v>869</v>
      </c>
      <c r="F1281" t="s">
        <v>15</v>
      </c>
      <c r="G1281" s="54" t="s">
        <v>2565</v>
      </c>
    </row>
    <row r="1282" spans="1:7" x14ac:dyDescent="0.25">
      <c r="A1282">
        <v>2233031</v>
      </c>
      <c r="B1282" t="s">
        <v>1405</v>
      </c>
      <c r="C1282" t="s">
        <v>1406</v>
      </c>
      <c r="E1282" t="s">
        <v>869</v>
      </c>
      <c r="F1282" t="s">
        <v>14</v>
      </c>
      <c r="G1282" s="54" t="s">
        <v>2565</v>
      </c>
    </row>
    <row r="1283" spans="1:7" x14ac:dyDescent="0.25">
      <c r="A1283">
        <v>2127544</v>
      </c>
      <c r="B1283" t="s">
        <v>1407</v>
      </c>
      <c r="C1283" t="s">
        <v>312</v>
      </c>
      <c r="E1283" t="s">
        <v>869</v>
      </c>
      <c r="F1283" t="s">
        <v>14</v>
      </c>
      <c r="G1283" s="54" t="s">
        <v>2565</v>
      </c>
    </row>
    <row r="1284" spans="1:7" x14ac:dyDescent="0.25">
      <c r="A1284">
        <v>2365220</v>
      </c>
      <c r="B1284" t="s">
        <v>1072</v>
      </c>
      <c r="C1284" t="s">
        <v>179</v>
      </c>
      <c r="E1284" t="s">
        <v>869</v>
      </c>
      <c r="F1284" t="s">
        <v>15</v>
      </c>
      <c r="G1284" s="54" t="s">
        <v>2565</v>
      </c>
    </row>
    <row r="1285" spans="1:7" x14ac:dyDescent="0.25">
      <c r="A1285">
        <v>2404633</v>
      </c>
      <c r="B1285" t="s">
        <v>1839</v>
      </c>
      <c r="C1285" t="s">
        <v>2356</v>
      </c>
      <c r="E1285" t="s">
        <v>869</v>
      </c>
      <c r="F1285" t="s">
        <v>14</v>
      </c>
      <c r="G1285" s="54" t="s">
        <v>2565</v>
      </c>
    </row>
    <row r="1286" spans="1:7" x14ac:dyDescent="0.25">
      <c r="A1286">
        <v>2704672</v>
      </c>
      <c r="B1286" t="s">
        <v>2357</v>
      </c>
      <c r="C1286" t="s">
        <v>133</v>
      </c>
      <c r="E1286" t="s">
        <v>869</v>
      </c>
      <c r="F1286" t="s">
        <v>15</v>
      </c>
      <c r="G1286" s="54" t="s">
        <v>2565</v>
      </c>
    </row>
    <row r="1287" spans="1:7" x14ac:dyDescent="0.25">
      <c r="A1287">
        <v>2661821</v>
      </c>
      <c r="B1287" t="s">
        <v>2358</v>
      </c>
      <c r="C1287" t="s">
        <v>156</v>
      </c>
      <c r="E1287" t="s">
        <v>869</v>
      </c>
      <c r="F1287" t="s">
        <v>14</v>
      </c>
      <c r="G1287" s="54" t="s">
        <v>2565</v>
      </c>
    </row>
    <row r="1288" spans="1:7" x14ac:dyDescent="0.25">
      <c r="A1288">
        <v>2555127</v>
      </c>
      <c r="B1288" t="s">
        <v>1408</v>
      </c>
      <c r="C1288" t="s">
        <v>1409</v>
      </c>
      <c r="E1288" t="s">
        <v>869</v>
      </c>
      <c r="F1288" t="s">
        <v>15</v>
      </c>
      <c r="G1288" s="54" t="s">
        <v>2565</v>
      </c>
    </row>
    <row r="1289" spans="1:7" x14ac:dyDescent="0.25">
      <c r="A1289">
        <v>2216237</v>
      </c>
      <c r="B1289" t="s">
        <v>386</v>
      </c>
      <c r="C1289" t="s">
        <v>1073</v>
      </c>
      <c r="E1289" t="s">
        <v>869</v>
      </c>
      <c r="F1289" t="s">
        <v>14</v>
      </c>
      <c r="G1289" s="54" t="s">
        <v>2565</v>
      </c>
    </row>
    <row r="1290" spans="1:7" x14ac:dyDescent="0.25">
      <c r="A1290">
        <v>2551966</v>
      </c>
      <c r="B1290" t="s">
        <v>1074</v>
      </c>
      <c r="C1290" t="s">
        <v>319</v>
      </c>
      <c r="E1290" t="s">
        <v>869</v>
      </c>
      <c r="F1290" t="s">
        <v>15</v>
      </c>
      <c r="G1290" s="54" t="s">
        <v>2565</v>
      </c>
    </row>
    <row r="1291" spans="1:7" x14ac:dyDescent="0.25">
      <c r="A1291">
        <v>2603511</v>
      </c>
      <c r="B1291" t="s">
        <v>1410</v>
      </c>
      <c r="C1291" t="s">
        <v>621</v>
      </c>
      <c r="E1291" t="s">
        <v>869</v>
      </c>
      <c r="F1291" t="s">
        <v>15</v>
      </c>
      <c r="G1291" s="54" t="s">
        <v>2565</v>
      </c>
    </row>
    <row r="1292" spans="1:7" x14ac:dyDescent="0.25">
      <c r="A1292">
        <v>2533970</v>
      </c>
      <c r="B1292" t="s">
        <v>530</v>
      </c>
      <c r="C1292" t="s">
        <v>60</v>
      </c>
      <c r="E1292" t="s">
        <v>869</v>
      </c>
      <c r="F1292" t="s">
        <v>15</v>
      </c>
      <c r="G1292" s="54" t="s">
        <v>2565</v>
      </c>
    </row>
    <row r="1293" spans="1:7" x14ac:dyDescent="0.25">
      <c r="A1293">
        <v>2185694</v>
      </c>
      <c r="B1293" t="s">
        <v>824</v>
      </c>
      <c r="C1293" t="s">
        <v>96</v>
      </c>
      <c r="E1293" t="s">
        <v>869</v>
      </c>
      <c r="F1293" t="s">
        <v>14</v>
      </c>
      <c r="G1293" s="54" t="s">
        <v>2565</v>
      </c>
    </row>
    <row r="1294" spans="1:7" x14ac:dyDescent="0.25">
      <c r="A1294">
        <v>2444942</v>
      </c>
      <c r="B1294" t="s">
        <v>1411</v>
      </c>
      <c r="C1294" t="s">
        <v>594</v>
      </c>
      <c r="E1294" t="s">
        <v>869</v>
      </c>
      <c r="F1294" t="s">
        <v>14</v>
      </c>
      <c r="G1294" s="54" t="s">
        <v>2565</v>
      </c>
    </row>
    <row r="1295" spans="1:7" x14ac:dyDescent="0.25">
      <c r="A1295">
        <v>2687184</v>
      </c>
      <c r="B1295" t="s">
        <v>2359</v>
      </c>
      <c r="C1295" t="s">
        <v>2360</v>
      </c>
      <c r="E1295" t="s">
        <v>869</v>
      </c>
      <c r="F1295" t="s">
        <v>15</v>
      </c>
      <c r="G1295" s="54" t="s">
        <v>2565</v>
      </c>
    </row>
    <row r="1296" spans="1:7" x14ac:dyDescent="0.25">
      <c r="A1296">
        <v>2679593</v>
      </c>
      <c r="B1296" t="s">
        <v>2361</v>
      </c>
      <c r="C1296" t="s">
        <v>488</v>
      </c>
      <c r="E1296" t="s">
        <v>869</v>
      </c>
      <c r="F1296" t="s">
        <v>15</v>
      </c>
      <c r="G1296" s="54" t="s">
        <v>2565</v>
      </c>
    </row>
    <row r="1297" spans="1:7" x14ac:dyDescent="0.25">
      <c r="A1297">
        <v>2611343</v>
      </c>
      <c r="B1297" t="s">
        <v>1075</v>
      </c>
      <c r="C1297" t="s">
        <v>269</v>
      </c>
      <c r="E1297" t="s">
        <v>869</v>
      </c>
      <c r="F1297" t="s">
        <v>14</v>
      </c>
      <c r="G1297" s="54" t="s">
        <v>2566</v>
      </c>
    </row>
    <row r="1298" spans="1:7" x14ac:dyDescent="0.25">
      <c r="A1298">
        <v>2408009</v>
      </c>
      <c r="B1298" t="s">
        <v>447</v>
      </c>
      <c r="C1298" t="s">
        <v>1076</v>
      </c>
      <c r="E1298" t="s">
        <v>869</v>
      </c>
      <c r="F1298" t="s">
        <v>15</v>
      </c>
      <c r="G1298" s="54" t="s">
        <v>2566</v>
      </c>
    </row>
    <row r="1299" spans="1:7" x14ac:dyDescent="0.25">
      <c r="A1299">
        <v>2089195</v>
      </c>
      <c r="B1299" t="s">
        <v>453</v>
      </c>
      <c r="C1299" t="s">
        <v>178</v>
      </c>
      <c r="E1299" t="s">
        <v>869</v>
      </c>
      <c r="F1299" t="s">
        <v>15</v>
      </c>
      <c r="G1299" s="54" t="s">
        <v>2566</v>
      </c>
    </row>
    <row r="1300" spans="1:7" x14ac:dyDescent="0.25">
      <c r="A1300">
        <v>2089203</v>
      </c>
      <c r="B1300" t="s">
        <v>453</v>
      </c>
      <c r="C1300" t="s">
        <v>1077</v>
      </c>
      <c r="E1300" t="s">
        <v>869</v>
      </c>
      <c r="F1300" t="s">
        <v>14</v>
      </c>
      <c r="G1300" s="54" t="s">
        <v>2566</v>
      </c>
    </row>
    <row r="1301" spans="1:7" x14ac:dyDescent="0.25">
      <c r="A1301">
        <v>2121712</v>
      </c>
      <c r="B1301" t="s">
        <v>1078</v>
      </c>
      <c r="C1301" t="s">
        <v>546</v>
      </c>
      <c r="E1301" t="s">
        <v>869</v>
      </c>
      <c r="F1301" t="s">
        <v>14</v>
      </c>
      <c r="G1301" s="54" t="s">
        <v>2567</v>
      </c>
    </row>
    <row r="1302" spans="1:7" x14ac:dyDescent="0.25">
      <c r="A1302">
        <v>2671005</v>
      </c>
      <c r="B1302" t="s">
        <v>2362</v>
      </c>
      <c r="C1302" t="s">
        <v>2363</v>
      </c>
      <c r="E1302" t="s">
        <v>869</v>
      </c>
      <c r="F1302" t="s">
        <v>14</v>
      </c>
      <c r="G1302" s="54" t="s">
        <v>2567</v>
      </c>
    </row>
    <row r="1303" spans="1:7" x14ac:dyDescent="0.25">
      <c r="A1303">
        <v>2218904</v>
      </c>
      <c r="B1303" t="s">
        <v>2364</v>
      </c>
      <c r="C1303" t="s">
        <v>543</v>
      </c>
      <c r="E1303" t="s">
        <v>869</v>
      </c>
      <c r="F1303" t="s">
        <v>15</v>
      </c>
      <c r="G1303" s="54" t="s">
        <v>2567</v>
      </c>
    </row>
    <row r="1304" spans="1:7" x14ac:dyDescent="0.25">
      <c r="A1304">
        <v>2541074</v>
      </c>
      <c r="B1304" t="s">
        <v>582</v>
      </c>
      <c r="C1304" t="s">
        <v>227</v>
      </c>
      <c r="E1304" t="s">
        <v>869</v>
      </c>
      <c r="F1304" t="s">
        <v>15</v>
      </c>
      <c r="G1304" s="54" t="s">
        <v>2567</v>
      </c>
    </row>
    <row r="1305" spans="1:7" x14ac:dyDescent="0.25">
      <c r="A1305">
        <v>1932118</v>
      </c>
      <c r="B1305" t="s">
        <v>1080</v>
      </c>
      <c r="C1305" t="s">
        <v>606</v>
      </c>
      <c r="E1305" t="s">
        <v>869</v>
      </c>
      <c r="F1305" t="s">
        <v>15</v>
      </c>
      <c r="G1305" s="54" t="s">
        <v>2567</v>
      </c>
    </row>
    <row r="1306" spans="1:7" x14ac:dyDescent="0.25">
      <c r="A1306">
        <v>2271070</v>
      </c>
      <c r="B1306" t="s">
        <v>578</v>
      </c>
      <c r="C1306" t="s">
        <v>91</v>
      </c>
      <c r="E1306" t="s">
        <v>869</v>
      </c>
      <c r="F1306" t="s">
        <v>15</v>
      </c>
      <c r="G1306" s="54" t="s">
        <v>2567</v>
      </c>
    </row>
    <row r="1307" spans="1:7" x14ac:dyDescent="0.25">
      <c r="A1307">
        <v>2689945</v>
      </c>
      <c r="B1307" t="s">
        <v>2365</v>
      </c>
      <c r="C1307" t="s">
        <v>262</v>
      </c>
      <c r="E1307" t="s">
        <v>869</v>
      </c>
      <c r="F1307" t="s">
        <v>15</v>
      </c>
      <c r="G1307" s="54" t="s">
        <v>2567</v>
      </c>
    </row>
    <row r="1308" spans="1:7" x14ac:dyDescent="0.25">
      <c r="A1308">
        <v>2596971</v>
      </c>
      <c r="B1308" t="s">
        <v>1081</v>
      </c>
      <c r="C1308" t="s">
        <v>103</v>
      </c>
      <c r="E1308" t="s">
        <v>869</v>
      </c>
      <c r="F1308" t="s">
        <v>15</v>
      </c>
      <c r="G1308" s="54" t="s">
        <v>2568</v>
      </c>
    </row>
    <row r="1309" spans="1:7" x14ac:dyDescent="0.25">
      <c r="A1309">
        <v>2603661</v>
      </c>
      <c r="B1309" t="s">
        <v>1082</v>
      </c>
      <c r="C1309" t="s">
        <v>1083</v>
      </c>
      <c r="E1309" t="s">
        <v>869</v>
      </c>
      <c r="F1309" t="s">
        <v>15</v>
      </c>
      <c r="G1309" s="54" t="s">
        <v>2568</v>
      </c>
    </row>
    <row r="1310" spans="1:7" x14ac:dyDescent="0.25">
      <c r="A1310">
        <v>2654610</v>
      </c>
      <c r="B1310" t="s">
        <v>65</v>
      </c>
      <c r="C1310" t="s">
        <v>2366</v>
      </c>
      <c r="E1310" t="s">
        <v>869</v>
      </c>
      <c r="F1310" t="s">
        <v>15</v>
      </c>
      <c r="G1310" s="54" t="s">
        <v>2568</v>
      </c>
    </row>
    <row r="1311" spans="1:7" x14ac:dyDescent="0.25">
      <c r="A1311">
        <v>2574943</v>
      </c>
      <c r="B1311" t="s">
        <v>1412</v>
      </c>
      <c r="C1311" t="s">
        <v>275</v>
      </c>
      <c r="E1311" t="s">
        <v>869</v>
      </c>
      <c r="F1311" t="s">
        <v>15</v>
      </c>
      <c r="G1311" s="54" t="s">
        <v>2568</v>
      </c>
    </row>
    <row r="1312" spans="1:7" x14ac:dyDescent="0.25">
      <c r="A1312">
        <v>2226220</v>
      </c>
      <c r="B1312" t="s">
        <v>1863</v>
      </c>
      <c r="C1312" t="s">
        <v>89</v>
      </c>
      <c r="E1312" t="s">
        <v>869</v>
      </c>
      <c r="F1312" t="s">
        <v>15</v>
      </c>
      <c r="G1312" s="54" t="s">
        <v>2568</v>
      </c>
    </row>
    <row r="1313" spans="1:7" x14ac:dyDescent="0.25">
      <c r="A1313">
        <v>2135755</v>
      </c>
      <c r="B1313" t="s">
        <v>1084</v>
      </c>
      <c r="C1313" t="s">
        <v>432</v>
      </c>
      <c r="E1313" t="s">
        <v>869</v>
      </c>
      <c r="F1313" t="s">
        <v>15</v>
      </c>
      <c r="G1313" s="54" t="s">
        <v>2568</v>
      </c>
    </row>
    <row r="1314" spans="1:7" x14ac:dyDescent="0.25">
      <c r="A1314">
        <v>2654616</v>
      </c>
      <c r="B1314" t="s">
        <v>388</v>
      </c>
      <c r="C1314" t="s">
        <v>432</v>
      </c>
      <c r="E1314" t="s">
        <v>869</v>
      </c>
      <c r="F1314" t="s">
        <v>15</v>
      </c>
      <c r="G1314" s="54" t="s">
        <v>2568</v>
      </c>
    </row>
    <row r="1315" spans="1:7" x14ac:dyDescent="0.25">
      <c r="A1315">
        <v>2705889</v>
      </c>
      <c r="B1315" t="s">
        <v>2367</v>
      </c>
      <c r="C1315" t="s">
        <v>75</v>
      </c>
      <c r="E1315" t="s">
        <v>869</v>
      </c>
      <c r="F1315" t="s">
        <v>14</v>
      </c>
      <c r="G1315" s="54" t="s">
        <v>2568</v>
      </c>
    </row>
    <row r="1316" spans="1:7" x14ac:dyDescent="0.25">
      <c r="A1316">
        <v>2200072</v>
      </c>
      <c r="B1316" t="s">
        <v>1413</v>
      </c>
      <c r="C1316" t="s">
        <v>89</v>
      </c>
      <c r="E1316" t="s">
        <v>869</v>
      </c>
      <c r="F1316" t="s">
        <v>15</v>
      </c>
      <c r="G1316" s="54" t="s">
        <v>2568</v>
      </c>
    </row>
    <row r="1317" spans="1:7" x14ac:dyDescent="0.25">
      <c r="A1317">
        <v>2706999</v>
      </c>
      <c r="B1317" t="s">
        <v>2368</v>
      </c>
      <c r="C1317" t="s">
        <v>2369</v>
      </c>
      <c r="E1317" t="s">
        <v>869</v>
      </c>
      <c r="F1317" t="s">
        <v>15</v>
      </c>
      <c r="G1317" s="54" t="s">
        <v>2568</v>
      </c>
    </row>
    <row r="1318" spans="1:7" x14ac:dyDescent="0.25">
      <c r="A1318">
        <v>2335002</v>
      </c>
      <c r="B1318" t="s">
        <v>508</v>
      </c>
      <c r="C1318" t="s">
        <v>75</v>
      </c>
      <c r="E1318" t="s">
        <v>869</v>
      </c>
      <c r="F1318" t="s">
        <v>14</v>
      </c>
      <c r="G1318" s="54" t="s">
        <v>2568</v>
      </c>
    </row>
    <row r="1319" spans="1:7" x14ac:dyDescent="0.25">
      <c r="A1319">
        <v>2603411</v>
      </c>
      <c r="B1319" t="s">
        <v>175</v>
      </c>
      <c r="C1319" t="s">
        <v>1414</v>
      </c>
      <c r="E1319" t="s">
        <v>869</v>
      </c>
      <c r="F1319" t="s">
        <v>15</v>
      </c>
      <c r="G1319" s="54" t="s">
        <v>2568</v>
      </c>
    </row>
    <row r="1320" spans="1:7" x14ac:dyDescent="0.25">
      <c r="A1320">
        <v>2368743</v>
      </c>
      <c r="B1320" t="s">
        <v>1415</v>
      </c>
      <c r="C1320" t="s">
        <v>123</v>
      </c>
      <c r="E1320" t="s">
        <v>869</v>
      </c>
      <c r="F1320" t="s">
        <v>15</v>
      </c>
      <c r="G1320" s="54" t="s">
        <v>2569</v>
      </c>
    </row>
    <row r="1321" spans="1:7" x14ac:dyDescent="0.25">
      <c r="A1321">
        <v>2396090</v>
      </c>
      <c r="B1321" t="s">
        <v>1416</v>
      </c>
      <c r="C1321" t="s">
        <v>140</v>
      </c>
      <c r="E1321" t="s">
        <v>869</v>
      </c>
      <c r="F1321" t="s">
        <v>15</v>
      </c>
      <c r="G1321" s="54" t="s">
        <v>2569</v>
      </c>
    </row>
    <row r="1322" spans="1:7" x14ac:dyDescent="0.25">
      <c r="A1322">
        <v>2193840</v>
      </c>
      <c r="B1322" t="s">
        <v>205</v>
      </c>
      <c r="C1322" t="s">
        <v>253</v>
      </c>
      <c r="E1322" t="s">
        <v>869</v>
      </c>
      <c r="F1322" t="s">
        <v>15</v>
      </c>
      <c r="G1322" s="54" t="s">
        <v>2569</v>
      </c>
    </row>
    <row r="1323" spans="1:7" x14ac:dyDescent="0.25">
      <c r="A1323">
        <v>2637072</v>
      </c>
      <c r="B1323" t="s">
        <v>2370</v>
      </c>
      <c r="C1323" t="s">
        <v>230</v>
      </c>
      <c r="E1323" t="s">
        <v>869</v>
      </c>
      <c r="F1323" t="s">
        <v>15</v>
      </c>
      <c r="G1323" s="54" t="s">
        <v>2569</v>
      </c>
    </row>
    <row r="1324" spans="1:7" x14ac:dyDescent="0.25">
      <c r="A1324">
        <v>1883871</v>
      </c>
      <c r="B1324" t="s">
        <v>1417</v>
      </c>
      <c r="C1324" t="s">
        <v>1418</v>
      </c>
      <c r="E1324" t="s">
        <v>869</v>
      </c>
      <c r="F1324" t="s">
        <v>15</v>
      </c>
      <c r="G1324" s="54" t="s">
        <v>2569</v>
      </c>
    </row>
    <row r="1325" spans="1:7" x14ac:dyDescent="0.25">
      <c r="A1325">
        <v>2082913</v>
      </c>
      <c r="B1325" t="s">
        <v>358</v>
      </c>
      <c r="C1325" t="s">
        <v>1419</v>
      </c>
      <c r="E1325" t="s">
        <v>869</v>
      </c>
      <c r="F1325" t="s">
        <v>14</v>
      </c>
      <c r="G1325" s="54" t="s">
        <v>2569</v>
      </c>
    </row>
    <row r="1326" spans="1:7" x14ac:dyDescent="0.25">
      <c r="A1326">
        <v>2099325</v>
      </c>
      <c r="B1326" t="s">
        <v>1092</v>
      </c>
      <c r="C1326" t="s">
        <v>1093</v>
      </c>
      <c r="E1326" t="s">
        <v>869</v>
      </c>
      <c r="F1326" t="s">
        <v>14</v>
      </c>
      <c r="G1326" s="54" t="s">
        <v>2569</v>
      </c>
    </row>
    <row r="1327" spans="1:7" x14ac:dyDescent="0.25">
      <c r="A1327">
        <v>2357529</v>
      </c>
      <c r="B1327" t="s">
        <v>759</v>
      </c>
      <c r="C1327" t="s">
        <v>178</v>
      </c>
      <c r="E1327" t="s">
        <v>869</v>
      </c>
      <c r="F1327" t="s">
        <v>15</v>
      </c>
      <c r="G1327" s="54" t="s">
        <v>2569</v>
      </c>
    </row>
    <row r="1328" spans="1:7" x14ac:dyDescent="0.25">
      <c r="A1328">
        <v>2190282</v>
      </c>
      <c r="B1328" t="s">
        <v>563</v>
      </c>
      <c r="C1328" t="s">
        <v>615</v>
      </c>
      <c r="E1328" t="s">
        <v>869</v>
      </c>
      <c r="F1328" t="s">
        <v>15</v>
      </c>
      <c r="G1328" s="54" t="s">
        <v>2569</v>
      </c>
    </row>
    <row r="1329" spans="1:7" x14ac:dyDescent="0.25">
      <c r="A1329">
        <v>2627662</v>
      </c>
      <c r="B1329" t="s">
        <v>2371</v>
      </c>
      <c r="C1329" t="s">
        <v>373</v>
      </c>
      <c r="E1329" t="s">
        <v>869</v>
      </c>
      <c r="F1329" t="s">
        <v>15</v>
      </c>
      <c r="G1329" s="54" t="s">
        <v>2569</v>
      </c>
    </row>
    <row r="1330" spans="1:7" x14ac:dyDescent="0.25">
      <c r="A1330">
        <v>2649374</v>
      </c>
      <c r="B1330" t="s">
        <v>414</v>
      </c>
      <c r="C1330" t="s">
        <v>65</v>
      </c>
      <c r="E1330" t="s">
        <v>869</v>
      </c>
      <c r="F1330" t="s">
        <v>14</v>
      </c>
      <c r="G1330" s="54" t="s">
        <v>2569</v>
      </c>
    </row>
    <row r="1331" spans="1:7" x14ac:dyDescent="0.25">
      <c r="A1331">
        <v>2644966</v>
      </c>
      <c r="B1331" t="s">
        <v>489</v>
      </c>
      <c r="C1331" t="s">
        <v>285</v>
      </c>
      <c r="E1331" t="s">
        <v>869</v>
      </c>
      <c r="F1331" t="s">
        <v>15</v>
      </c>
      <c r="G1331" s="54" t="s">
        <v>2569</v>
      </c>
    </row>
    <row r="1332" spans="1:7" x14ac:dyDescent="0.25">
      <c r="A1332">
        <v>2639917</v>
      </c>
      <c r="B1332" t="s">
        <v>2372</v>
      </c>
      <c r="C1332" t="s">
        <v>63</v>
      </c>
      <c r="E1332" t="s">
        <v>869</v>
      </c>
      <c r="F1332" t="s">
        <v>15</v>
      </c>
      <c r="G1332" s="54" t="s">
        <v>2569</v>
      </c>
    </row>
    <row r="1333" spans="1:7" x14ac:dyDescent="0.25">
      <c r="A1333">
        <v>2710393</v>
      </c>
      <c r="B1333" t="s">
        <v>2373</v>
      </c>
      <c r="C1333" t="s">
        <v>271</v>
      </c>
      <c r="E1333" t="s">
        <v>869</v>
      </c>
      <c r="F1333" t="s">
        <v>14</v>
      </c>
      <c r="G1333" s="54" t="s">
        <v>2569</v>
      </c>
    </row>
    <row r="1334" spans="1:7" x14ac:dyDescent="0.25">
      <c r="A1334">
        <v>2675085</v>
      </c>
      <c r="B1334" t="s">
        <v>2374</v>
      </c>
      <c r="C1334" t="s">
        <v>216</v>
      </c>
      <c r="E1334" t="s">
        <v>869</v>
      </c>
      <c r="F1334" t="s">
        <v>15</v>
      </c>
      <c r="G1334" s="54" t="s">
        <v>2570</v>
      </c>
    </row>
    <row r="1335" spans="1:7" x14ac:dyDescent="0.25">
      <c r="A1335">
        <v>2584260</v>
      </c>
      <c r="B1335" t="s">
        <v>71</v>
      </c>
      <c r="C1335" t="s">
        <v>63</v>
      </c>
      <c r="E1335" t="s">
        <v>869</v>
      </c>
      <c r="F1335" t="s">
        <v>15</v>
      </c>
      <c r="G1335" s="54" t="s">
        <v>2570</v>
      </c>
    </row>
    <row r="1336" spans="1:7" x14ac:dyDescent="0.25">
      <c r="A1336">
        <v>2383892</v>
      </c>
      <c r="B1336" t="s">
        <v>470</v>
      </c>
      <c r="C1336" t="s">
        <v>570</v>
      </c>
      <c r="E1336" t="s">
        <v>869</v>
      </c>
      <c r="F1336" t="s">
        <v>15</v>
      </c>
      <c r="G1336" s="54" t="s">
        <v>2570</v>
      </c>
    </row>
    <row r="1337" spans="1:7" x14ac:dyDescent="0.25">
      <c r="A1337">
        <v>2389421</v>
      </c>
      <c r="B1337" t="s">
        <v>2375</v>
      </c>
      <c r="C1337" t="s">
        <v>90</v>
      </c>
      <c r="E1337" t="s">
        <v>869</v>
      </c>
      <c r="F1337" t="s">
        <v>14</v>
      </c>
      <c r="G1337" s="54" t="s">
        <v>2597</v>
      </c>
    </row>
    <row r="1338" spans="1:7" x14ac:dyDescent="0.25">
      <c r="A1338">
        <v>2308358</v>
      </c>
      <c r="B1338" t="s">
        <v>585</v>
      </c>
      <c r="C1338" t="s">
        <v>611</v>
      </c>
      <c r="E1338" t="s">
        <v>869</v>
      </c>
      <c r="F1338" t="s">
        <v>14</v>
      </c>
      <c r="G1338" s="54" t="s">
        <v>2572</v>
      </c>
    </row>
    <row r="1339" spans="1:7" x14ac:dyDescent="0.25">
      <c r="A1339">
        <v>2443217</v>
      </c>
      <c r="B1339" t="s">
        <v>2376</v>
      </c>
      <c r="C1339" t="s">
        <v>133</v>
      </c>
      <c r="E1339" t="s">
        <v>869</v>
      </c>
      <c r="F1339" t="s">
        <v>15</v>
      </c>
      <c r="G1339" s="54" t="s">
        <v>2573</v>
      </c>
    </row>
    <row r="1340" spans="1:7" x14ac:dyDescent="0.25">
      <c r="A1340">
        <v>2669098</v>
      </c>
      <c r="B1340" t="s">
        <v>2376</v>
      </c>
      <c r="C1340" t="s">
        <v>856</v>
      </c>
      <c r="E1340" t="s">
        <v>869</v>
      </c>
      <c r="F1340" t="s">
        <v>15</v>
      </c>
      <c r="G1340" s="54" t="s">
        <v>2573</v>
      </c>
    </row>
    <row r="1341" spans="1:7" x14ac:dyDescent="0.25">
      <c r="A1341">
        <v>2230364</v>
      </c>
      <c r="B1341" t="s">
        <v>198</v>
      </c>
      <c r="C1341" t="s">
        <v>286</v>
      </c>
      <c r="E1341" t="s">
        <v>869</v>
      </c>
      <c r="F1341" t="s">
        <v>15</v>
      </c>
      <c r="G1341" s="54" t="s">
        <v>2573</v>
      </c>
    </row>
    <row r="1342" spans="1:7" x14ac:dyDescent="0.25">
      <c r="A1342">
        <v>1882230</v>
      </c>
      <c r="B1342" t="s">
        <v>200</v>
      </c>
      <c r="C1342" t="s">
        <v>89</v>
      </c>
      <c r="E1342" t="s">
        <v>869</v>
      </c>
      <c r="F1342" t="s">
        <v>15</v>
      </c>
      <c r="G1342" s="54" t="s">
        <v>2573</v>
      </c>
    </row>
    <row r="1343" spans="1:7" x14ac:dyDescent="0.25">
      <c r="A1343">
        <v>2598635</v>
      </c>
      <c r="B1343" t="s">
        <v>1104</v>
      </c>
      <c r="C1343" t="s">
        <v>110</v>
      </c>
      <c r="E1343" t="s">
        <v>869</v>
      </c>
      <c r="F1343" t="s">
        <v>15</v>
      </c>
      <c r="G1343" s="54" t="s">
        <v>2573</v>
      </c>
    </row>
    <row r="1344" spans="1:7" x14ac:dyDescent="0.25">
      <c r="A1344">
        <v>2300797</v>
      </c>
      <c r="B1344" t="s">
        <v>1105</v>
      </c>
      <c r="C1344" t="s">
        <v>1106</v>
      </c>
      <c r="E1344" t="s">
        <v>869</v>
      </c>
      <c r="F1344" t="s">
        <v>15</v>
      </c>
      <c r="G1344" s="54" t="s">
        <v>2573</v>
      </c>
    </row>
    <row r="1345" spans="1:7" x14ac:dyDescent="0.25">
      <c r="A1345">
        <v>2196634</v>
      </c>
      <c r="B1345" t="s">
        <v>1107</v>
      </c>
      <c r="C1345" t="s">
        <v>549</v>
      </c>
      <c r="E1345" t="s">
        <v>869</v>
      </c>
      <c r="F1345" t="s">
        <v>15</v>
      </c>
      <c r="G1345" s="54" t="s">
        <v>2573</v>
      </c>
    </row>
    <row r="1346" spans="1:7" x14ac:dyDescent="0.25">
      <c r="A1346">
        <v>2113046</v>
      </c>
      <c r="B1346" t="s">
        <v>518</v>
      </c>
      <c r="C1346" t="s">
        <v>449</v>
      </c>
      <c r="E1346" t="s">
        <v>869</v>
      </c>
      <c r="F1346" t="s">
        <v>15</v>
      </c>
      <c r="G1346" s="54" t="s">
        <v>2573</v>
      </c>
    </row>
    <row r="1347" spans="1:7" x14ac:dyDescent="0.25">
      <c r="A1347">
        <v>2629665</v>
      </c>
      <c r="B1347" t="s">
        <v>2377</v>
      </c>
      <c r="C1347" t="s">
        <v>166</v>
      </c>
      <c r="E1347" t="s">
        <v>869</v>
      </c>
      <c r="F1347" t="s">
        <v>14</v>
      </c>
      <c r="G1347" s="54" t="s">
        <v>2574</v>
      </c>
    </row>
    <row r="1348" spans="1:7" x14ac:dyDescent="0.25">
      <c r="A1348">
        <v>2156610</v>
      </c>
      <c r="B1348" t="s">
        <v>814</v>
      </c>
      <c r="C1348" t="s">
        <v>546</v>
      </c>
      <c r="E1348" t="s">
        <v>869</v>
      </c>
      <c r="F1348" t="s">
        <v>14</v>
      </c>
      <c r="G1348" s="54" t="s">
        <v>2574</v>
      </c>
    </row>
    <row r="1349" spans="1:7" x14ac:dyDescent="0.25">
      <c r="A1349">
        <v>2647697</v>
      </c>
      <c r="B1349" t="s">
        <v>2378</v>
      </c>
      <c r="C1349" t="s">
        <v>867</v>
      </c>
      <c r="E1349" t="s">
        <v>869</v>
      </c>
      <c r="F1349" t="s">
        <v>14</v>
      </c>
      <c r="G1349" s="54" t="s">
        <v>2574</v>
      </c>
    </row>
    <row r="1350" spans="1:7" x14ac:dyDescent="0.25">
      <c r="A1350">
        <v>2438678</v>
      </c>
      <c r="B1350" t="s">
        <v>1112</v>
      </c>
      <c r="C1350" t="s">
        <v>390</v>
      </c>
      <c r="E1350" t="s">
        <v>869</v>
      </c>
      <c r="F1350" t="s">
        <v>15</v>
      </c>
      <c r="G1350" s="54" t="s">
        <v>2574</v>
      </c>
    </row>
    <row r="1351" spans="1:7" x14ac:dyDescent="0.25">
      <c r="A1351">
        <v>2077495</v>
      </c>
      <c r="B1351" t="s">
        <v>1113</v>
      </c>
      <c r="C1351" t="s">
        <v>269</v>
      </c>
      <c r="E1351" t="s">
        <v>869</v>
      </c>
      <c r="F1351" t="s">
        <v>14</v>
      </c>
      <c r="G1351" s="54" t="s">
        <v>2574</v>
      </c>
    </row>
    <row r="1352" spans="1:7" x14ac:dyDescent="0.25">
      <c r="A1352">
        <v>1940120</v>
      </c>
      <c r="B1352" t="s">
        <v>1114</v>
      </c>
      <c r="C1352" t="s">
        <v>217</v>
      </c>
      <c r="E1352" t="s">
        <v>869</v>
      </c>
      <c r="F1352" t="s">
        <v>15</v>
      </c>
      <c r="G1352" s="54" t="s">
        <v>2574</v>
      </c>
    </row>
    <row r="1353" spans="1:7" x14ac:dyDescent="0.25">
      <c r="A1353">
        <v>2511452</v>
      </c>
      <c r="B1353" t="s">
        <v>1422</v>
      </c>
      <c r="C1353" t="s">
        <v>1423</v>
      </c>
      <c r="E1353" t="s">
        <v>869</v>
      </c>
      <c r="F1353" t="s">
        <v>14</v>
      </c>
      <c r="G1353" s="54" t="s">
        <v>2574</v>
      </c>
    </row>
    <row r="1354" spans="1:7" x14ac:dyDescent="0.25">
      <c r="A1354">
        <v>2473765</v>
      </c>
      <c r="B1354" t="s">
        <v>1424</v>
      </c>
      <c r="C1354" t="s">
        <v>855</v>
      </c>
      <c r="E1354" t="s">
        <v>869</v>
      </c>
      <c r="F1354" t="s">
        <v>14</v>
      </c>
      <c r="G1354" s="54" t="s">
        <v>2574</v>
      </c>
    </row>
    <row r="1355" spans="1:7" x14ac:dyDescent="0.25">
      <c r="A1355">
        <v>2192182</v>
      </c>
      <c r="B1355" t="s">
        <v>1117</v>
      </c>
      <c r="C1355" t="s">
        <v>1118</v>
      </c>
      <c r="E1355" t="s">
        <v>869</v>
      </c>
      <c r="F1355" t="s">
        <v>14</v>
      </c>
      <c r="G1355" s="54" t="s">
        <v>2574</v>
      </c>
    </row>
    <row r="1356" spans="1:7" x14ac:dyDescent="0.25">
      <c r="A1356">
        <v>2192184</v>
      </c>
      <c r="B1356" t="s">
        <v>1117</v>
      </c>
      <c r="C1356" t="s">
        <v>1119</v>
      </c>
      <c r="E1356" t="s">
        <v>869</v>
      </c>
      <c r="F1356" t="s">
        <v>14</v>
      </c>
      <c r="G1356" s="54" t="s">
        <v>2574</v>
      </c>
    </row>
    <row r="1357" spans="1:7" x14ac:dyDescent="0.25">
      <c r="A1357">
        <v>2504420</v>
      </c>
      <c r="B1357" t="s">
        <v>1120</v>
      </c>
      <c r="C1357" t="s">
        <v>1121</v>
      </c>
      <c r="E1357" t="s">
        <v>869</v>
      </c>
      <c r="F1357" t="s">
        <v>15</v>
      </c>
      <c r="G1357" s="54" t="s">
        <v>2574</v>
      </c>
    </row>
    <row r="1358" spans="1:7" x14ac:dyDescent="0.25">
      <c r="A1358">
        <v>2647856</v>
      </c>
      <c r="B1358" t="s">
        <v>1425</v>
      </c>
      <c r="C1358" t="s">
        <v>84</v>
      </c>
      <c r="E1358" t="s">
        <v>869</v>
      </c>
      <c r="F1358" t="s">
        <v>14</v>
      </c>
      <c r="G1358" s="54" t="s">
        <v>2574</v>
      </c>
    </row>
    <row r="1359" spans="1:7" x14ac:dyDescent="0.25">
      <c r="A1359">
        <v>2614406</v>
      </c>
      <c r="B1359" t="s">
        <v>1425</v>
      </c>
      <c r="C1359" t="s">
        <v>329</v>
      </c>
      <c r="E1359" t="s">
        <v>869</v>
      </c>
      <c r="F1359" t="s">
        <v>15</v>
      </c>
      <c r="G1359" s="54" t="s">
        <v>2574</v>
      </c>
    </row>
    <row r="1360" spans="1:7" x14ac:dyDescent="0.25">
      <c r="A1360">
        <v>2450073</v>
      </c>
      <c r="B1360" t="s">
        <v>1426</v>
      </c>
      <c r="C1360" t="s">
        <v>80</v>
      </c>
      <c r="E1360" t="s">
        <v>869</v>
      </c>
      <c r="F1360" t="s">
        <v>14</v>
      </c>
      <c r="G1360" s="54" t="s">
        <v>2574</v>
      </c>
    </row>
    <row r="1361" spans="1:7" x14ac:dyDescent="0.25">
      <c r="A1361">
        <v>1991408</v>
      </c>
      <c r="B1361" t="s">
        <v>1427</v>
      </c>
      <c r="C1361" t="s">
        <v>201</v>
      </c>
      <c r="E1361" t="s">
        <v>869</v>
      </c>
      <c r="F1361" t="s">
        <v>15</v>
      </c>
      <c r="G1361" s="54" t="s">
        <v>2574</v>
      </c>
    </row>
    <row r="1362" spans="1:7" x14ac:dyDescent="0.25">
      <c r="A1362">
        <v>2683469</v>
      </c>
      <c r="B1362" t="s">
        <v>2379</v>
      </c>
      <c r="C1362" t="s">
        <v>2380</v>
      </c>
      <c r="E1362" t="s">
        <v>869</v>
      </c>
      <c r="F1362" t="s">
        <v>14</v>
      </c>
      <c r="G1362" s="54" t="s">
        <v>2574</v>
      </c>
    </row>
    <row r="1363" spans="1:7" x14ac:dyDescent="0.25">
      <c r="A1363">
        <v>2250978</v>
      </c>
      <c r="B1363" t="s">
        <v>2381</v>
      </c>
      <c r="C1363" t="s">
        <v>122</v>
      </c>
      <c r="E1363" t="s">
        <v>869</v>
      </c>
      <c r="F1363" t="s">
        <v>15</v>
      </c>
      <c r="G1363" s="54" t="s">
        <v>2574</v>
      </c>
    </row>
    <row r="1364" spans="1:7" x14ac:dyDescent="0.25">
      <c r="A1364">
        <v>2078554</v>
      </c>
      <c r="B1364" t="s">
        <v>402</v>
      </c>
      <c r="C1364" t="s">
        <v>1368</v>
      </c>
      <c r="E1364" t="s">
        <v>869</v>
      </c>
      <c r="F1364" t="s">
        <v>15</v>
      </c>
      <c r="G1364" s="54" t="s">
        <v>2574</v>
      </c>
    </row>
    <row r="1365" spans="1:7" x14ac:dyDescent="0.25">
      <c r="A1365">
        <v>2457595</v>
      </c>
      <c r="B1365" t="s">
        <v>1122</v>
      </c>
      <c r="C1365" t="s">
        <v>86</v>
      </c>
      <c r="E1365" t="s">
        <v>869</v>
      </c>
      <c r="F1365" t="s">
        <v>14</v>
      </c>
      <c r="G1365" s="54" t="s">
        <v>2574</v>
      </c>
    </row>
    <row r="1366" spans="1:7" x14ac:dyDescent="0.25">
      <c r="A1366">
        <v>2710032</v>
      </c>
      <c r="B1366" t="s">
        <v>1922</v>
      </c>
      <c r="C1366" t="s">
        <v>139</v>
      </c>
      <c r="E1366" t="s">
        <v>869</v>
      </c>
      <c r="F1366" t="s">
        <v>15</v>
      </c>
      <c r="G1366" s="54" t="s">
        <v>2574</v>
      </c>
    </row>
    <row r="1367" spans="1:7" x14ac:dyDescent="0.25">
      <c r="A1367">
        <v>1823281</v>
      </c>
      <c r="B1367" t="s">
        <v>603</v>
      </c>
      <c r="C1367" t="s">
        <v>161</v>
      </c>
      <c r="E1367" t="s">
        <v>869</v>
      </c>
      <c r="F1367" t="s">
        <v>14</v>
      </c>
      <c r="G1367" s="54" t="s">
        <v>2574</v>
      </c>
    </row>
    <row r="1368" spans="1:7" x14ac:dyDescent="0.25">
      <c r="A1368">
        <v>2157703</v>
      </c>
      <c r="B1368" t="s">
        <v>853</v>
      </c>
      <c r="C1368" t="s">
        <v>812</v>
      </c>
      <c r="E1368" t="s">
        <v>869</v>
      </c>
      <c r="F1368" t="s">
        <v>15</v>
      </c>
      <c r="G1368" s="54" t="s">
        <v>2574</v>
      </c>
    </row>
    <row r="1369" spans="1:7" x14ac:dyDescent="0.25">
      <c r="A1369">
        <v>2191982</v>
      </c>
      <c r="B1369" t="s">
        <v>564</v>
      </c>
      <c r="C1369" t="s">
        <v>98</v>
      </c>
      <c r="E1369" t="s">
        <v>869</v>
      </c>
      <c r="F1369" t="s">
        <v>15</v>
      </c>
      <c r="G1369" s="54" t="s">
        <v>2574</v>
      </c>
    </row>
    <row r="1370" spans="1:7" x14ac:dyDescent="0.25">
      <c r="A1370">
        <v>2005542</v>
      </c>
      <c r="B1370" t="s">
        <v>499</v>
      </c>
      <c r="C1370" t="s">
        <v>124</v>
      </c>
      <c r="E1370" t="s">
        <v>869</v>
      </c>
      <c r="F1370" t="s">
        <v>15</v>
      </c>
      <c r="G1370" s="54" t="s">
        <v>2574</v>
      </c>
    </row>
    <row r="1371" spans="1:7" x14ac:dyDescent="0.25">
      <c r="A1371">
        <v>2541768</v>
      </c>
      <c r="B1371" t="s">
        <v>1428</v>
      </c>
      <c r="C1371" t="s">
        <v>38</v>
      </c>
      <c r="E1371" t="s">
        <v>869</v>
      </c>
      <c r="F1371" t="s">
        <v>14</v>
      </c>
      <c r="G1371" s="54" t="s">
        <v>2574</v>
      </c>
    </row>
    <row r="1372" spans="1:7" x14ac:dyDescent="0.25">
      <c r="A1372">
        <v>2710645</v>
      </c>
      <c r="B1372" t="s">
        <v>2382</v>
      </c>
      <c r="C1372" t="s">
        <v>2383</v>
      </c>
      <c r="E1372" t="s">
        <v>869</v>
      </c>
      <c r="F1372" t="s">
        <v>15</v>
      </c>
      <c r="G1372" s="54" t="s">
        <v>2574</v>
      </c>
    </row>
    <row r="1373" spans="1:7" x14ac:dyDescent="0.25">
      <c r="A1373">
        <v>2417797</v>
      </c>
      <c r="B1373" t="s">
        <v>508</v>
      </c>
      <c r="C1373" t="s">
        <v>128</v>
      </c>
      <c r="E1373" t="s">
        <v>869</v>
      </c>
      <c r="F1373" t="s">
        <v>14</v>
      </c>
      <c r="G1373" s="54" t="s">
        <v>2574</v>
      </c>
    </row>
    <row r="1374" spans="1:7" x14ac:dyDescent="0.25">
      <c r="A1374">
        <v>2110529</v>
      </c>
      <c r="B1374" t="s">
        <v>515</v>
      </c>
      <c r="C1374" t="s">
        <v>271</v>
      </c>
      <c r="E1374" t="s">
        <v>869</v>
      </c>
      <c r="F1374" t="s">
        <v>14</v>
      </c>
      <c r="G1374" s="54" t="s">
        <v>2574</v>
      </c>
    </row>
    <row r="1375" spans="1:7" x14ac:dyDescent="0.25">
      <c r="A1375">
        <v>2657826</v>
      </c>
      <c r="B1375" t="s">
        <v>2384</v>
      </c>
      <c r="C1375" t="s">
        <v>1109</v>
      </c>
      <c r="E1375" t="s">
        <v>869</v>
      </c>
      <c r="F1375" t="s">
        <v>14</v>
      </c>
      <c r="G1375" s="54" t="s">
        <v>2574</v>
      </c>
    </row>
    <row r="1376" spans="1:7" x14ac:dyDescent="0.25">
      <c r="A1376">
        <v>2185134</v>
      </c>
      <c r="B1376" t="s">
        <v>181</v>
      </c>
      <c r="C1376" t="s">
        <v>142</v>
      </c>
      <c r="E1376" t="s">
        <v>869</v>
      </c>
      <c r="F1376" t="s">
        <v>14</v>
      </c>
      <c r="G1376" s="54" t="s">
        <v>2575</v>
      </c>
    </row>
    <row r="1377" spans="1:7" x14ac:dyDescent="0.25">
      <c r="A1377">
        <v>2569866</v>
      </c>
      <c r="B1377" t="s">
        <v>1131</v>
      </c>
      <c r="C1377" t="s">
        <v>130</v>
      </c>
      <c r="E1377" t="s">
        <v>869</v>
      </c>
      <c r="F1377" t="s">
        <v>15</v>
      </c>
      <c r="G1377" s="54" t="s">
        <v>2575</v>
      </c>
    </row>
    <row r="1378" spans="1:7" x14ac:dyDescent="0.25">
      <c r="A1378">
        <v>2135396</v>
      </c>
      <c r="B1378" t="s">
        <v>270</v>
      </c>
      <c r="C1378" t="s">
        <v>854</v>
      </c>
      <c r="E1378" t="s">
        <v>869</v>
      </c>
      <c r="F1378" t="s">
        <v>14</v>
      </c>
      <c r="G1378" s="54" t="s">
        <v>2575</v>
      </c>
    </row>
    <row r="1379" spans="1:7" x14ac:dyDescent="0.25">
      <c r="A1379">
        <v>2199764</v>
      </c>
      <c r="B1379" t="s">
        <v>291</v>
      </c>
      <c r="C1379" t="s">
        <v>108</v>
      </c>
      <c r="E1379" t="s">
        <v>869</v>
      </c>
      <c r="F1379" t="s">
        <v>14</v>
      </c>
      <c r="G1379" s="54" t="s">
        <v>2575</v>
      </c>
    </row>
    <row r="1380" spans="1:7" x14ac:dyDescent="0.25">
      <c r="A1380">
        <v>2536173</v>
      </c>
      <c r="B1380" t="s">
        <v>1132</v>
      </c>
      <c r="C1380" t="s">
        <v>825</v>
      </c>
      <c r="E1380" t="s">
        <v>869</v>
      </c>
      <c r="F1380" t="s">
        <v>15</v>
      </c>
      <c r="G1380" s="54" t="s">
        <v>2575</v>
      </c>
    </row>
    <row r="1381" spans="1:7" x14ac:dyDescent="0.25">
      <c r="A1381">
        <v>2094872</v>
      </c>
      <c r="B1381" t="s">
        <v>316</v>
      </c>
      <c r="C1381" t="s">
        <v>86</v>
      </c>
      <c r="E1381" t="s">
        <v>869</v>
      </c>
      <c r="F1381" t="s">
        <v>14</v>
      </c>
      <c r="G1381" s="54" t="s">
        <v>2575</v>
      </c>
    </row>
    <row r="1382" spans="1:7" x14ac:dyDescent="0.25">
      <c r="A1382">
        <v>2715406</v>
      </c>
      <c r="B1382" t="s">
        <v>2385</v>
      </c>
      <c r="C1382" t="s">
        <v>2386</v>
      </c>
      <c r="E1382" t="s">
        <v>869</v>
      </c>
      <c r="F1382" t="s">
        <v>15</v>
      </c>
      <c r="G1382" s="54" t="s">
        <v>2575</v>
      </c>
    </row>
    <row r="1383" spans="1:7" x14ac:dyDescent="0.25">
      <c r="A1383">
        <v>2547008</v>
      </c>
      <c r="B1383" t="s">
        <v>858</v>
      </c>
      <c r="C1383" t="s">
        <v>73</v>
      </c>
      <c r="E1383" t="s">
        <v>869</v>
      </c>
      <c r="F1383" t="s">
        <v>15</v>
      </c>
      <c r="G1383" s="54" t="s">
        <v>2575</v>
      </c>
    </row>
    <row r="1384" spans="1:7" x14ac:dyDescent="0.25">
      <c r="A1384">
        <v>2457515</v>
      </c>
      <c r="B1384" t="s">
        <v>248</v>
      </c>
      <c r="C1384" t="s">
        <v>159</v>
      </c>
      <c r="E1384" t="s">
        <v>869</v>
      </c>
      <c r="F1384" t="s">
        <v>14</v>
      </c>
      <c r="G1384" s="54" t="s">
        <v>2575</v>
      </c>
    </row>
    <row r="1385" spans="1:7" x14ac:dyDescent="0.25">
      <c r="A1385">
        <v>2220119</v>
      </c>
      <c r="B1385" t="s">
        <v>429</v>
      </c>
      <c r="C1385" t="s">
        <v>43</v>
      </c>
      <c r="E1385" t="s">
        <v>869</v>
      </c>
      <c r="F1385" t="s">
        <v>15</v>
      </c>
      <c r="G1385" s="54" t="s">
        <v>2575</v>
      </c>
    </row>
    <row r="1386" spans="1:7" x14ac:dyDescent="0.25">
      <c r="A1386">
        <v>2087592</v>
      </c>
      <c r="B1386" t="s">
        <v>441</v>
      </c>
      <c r="C1386" t="s">
        <v>142</v>
      </c>
      <c r="E1386" t="s">
        <v>869</v>
      </c>
      <c r="F1386" t="s">
        <v>14</v>
      </c>
      <c r="G1386" s="54" t="s">
        <v>2575</v>
      </c>
    </row>
    <row r="1387" spans="1:7" x14ac:dyDescent="0.25">
      <c r="A1387">
        <v>2710905</v>
      </c>
      <c r="B1387" t="s">
        <v>2387</v>
      </c>
      <c r="C1387" t="s">
        <v>2388</v>
      </c>
      <c r="E1387" t="s">
        <v>869</v>
      </c>
      <c r="F1387" t="s">
        <v>14</v>
      </c>
      <c r="G1387" s="54" t="s">
        <v>2575</v>
      </c>
    </row>
    <row r="1388" spans="1:7" x14ac:dyDescent="0.25">
      <c r="A1388">
        <v>2707743</v>
      </c>
      <c r="B1388" t="s">
        <v>2389</v>
      </c>
      <c r="C1388" t="s">
        <v>344</v>
      </c>
      <c r="E1388" t="s">
        <v>869</v>
      </c>
      <c r="F1388" t="s">
        <v>14</v>
      </c>
      <c r="G1388" s="54" t="s">
        <v>2575</v>
      </c>
    </row>
    <row r="1389" spans="1:7" x14ac:dyDescent="0.25">
      <c r="A1389">
        <v>2023293</v>
      </c>
      <c r="B1389" t="s">
        <v>1429</v>
      </c>
      <c r="C1389" t="s">
        <v>128</v>
      </c>
      <c r="E1389" t="s">
        <v>869</v>
      </c>
      <c r="F1389" t="s">
        <v>14</v>
      </c>
      <c r="G1389" s="54" t="s">
        <v>2575</v>
      </c>
    </row>
    <row r="1390" spans="1:7" x14ac:dyDescent="0.25">
      <c r="A1390">
        <v>2656113</v>
      </c>
      <c r="B1390" t="s">
        <v>2390</v>
      </c>
      <c r="C1390" t="s">
        <v>549</v>
      </c>
      <c r="E1390" t="s">
        <v>869</v>
      </c>
      <c r="F1390" t="s">
        <v>15</v>
      </c>
      <c r="G1390" s="54" t="s">
        <v>2575</v>
      </c>
    </row>
    <row r="1391" spans="1:7" x14ac:dyDescent="0.25">
      <c r="A1391">
        <v>2726736</v>
      </c>
      <c r="B1391" t="s">
        <v>2391</v>
      </c>
      <c r="C1391" t="s">
        <v>94</v>
      </c>
      <c r="E1391" t="s">
        <v>869</v>
      </c>
      <c r="F1391" t="s">
        <v>14</v>
      </c>
      <c r="G1391" s="54" t="s">
        <v>2575</v>
      </c>
    </row>
    <row r="1392" spans="1:7" x14ac:dyDescent="0.25">
      <c r="A1392">
        <v>2442270</v>
      </c>
      <c r="B1392" t="s">
        <v>524</v>
      </c>
      <c r="C1392" t="s">
        <v>43</v>
      </c>
      <c r="E1392" t="s">
        <v>869</v>
      </c>
      <c r="F1392" t="s">
        <v>15</v>
      </c>
      <c r="G1392" s="54" t="s">
        <v>2575</v>
      </c>
    </row>
    <row r="1393" spans="1:7" x14ac:dyDescent="0.25">
      <c r="A1393">
        <v>2644596</v>
      </c>
      <c r="B1393" t="s">
        <v>2392</v>
      </c>
      <c r="C1393" t="s">
        <v>544</v>
      </c>
      <c r="E1393" t="s">
        <v>869</v>
      </c>
      <c r="F1393" t="s">
        <v>14</v>
      </c>
      <c r="G1393" s="54" t="s">
        <v>2576</v>
      </c>
    </row>
    <row r="1394" spans="1:7" x14ac:dyDescent="0.25">
      <c r="A1394">
        <v>2708460</v>
      </c>
      <c r="B1394" t="s">
        <v>2393</v>
      </c>
      <c r="C1394" t="s">
        <v>604</v>
      </c>
      <c r="E1394" t="s">
        <v>869</v>
      </c>
      <c r="F1394" t="s">
        <v>15</v>
      </c>
      <c r="G1394" s="54" t="s">
        <v>2576</v>
      </c>
    </row>
    <row r="1395" spans="1:7" x14ac:dyDescent="0.25">
      <c r="A1395">
        <v>2362626</v>
      </c>
      <c r="B1395" t="s">
        <v>157</v>
      </c>
      <c r="C1395" t="s">
        <v>51</v>
      </c>
      <c r="E1395" t="s">
        <v>869</v>
      </c>
      <c r="F1395" t="s">
        <v>14</v>
      </c>
      <c r="G1395" s="54" t="s">
        <v>2576</v>
      </c>
    </row>
    <row r="1396" spans="1:7" x14ac:dyDescent="0.25">
      <c r="A1396">
        <v>2711653</v>
      </c>
      <c r="B1396" t="s">
        <v>1319</v>
      </c>
      <c r="C1396" t="s">
        <v>558</v>
      </c>
      <c r="E1396" t="s">
        <v>869</v>
      </c>
      <c r="F1396" t="s">
        <v>15</v>
      </c>
      <c r="G1396" s="54" t="s">
        <v>2576</v>
      </c>
    </row>
    <row r="1397" spans="1:7" x14ac:dyDescent="0.25">
      <c r="A1397">
        <v>2110656</v>
      </c>
      <c r="B1397" t="s">
        <v>1430</v>
      </c>
      <c r="C1397" t="s">
        <v>1431</v>
      </c>
      <c r="E1397" t="s">
        <v>869</v>
      </c>
      <c r="F1397" t="s">
        <v>15</v>
      </c>
      <c r="G1397" s="54" t="s">
        <v>2576</v>
      </c>
    </row>
    <row r="1398" spans="1:7" x14ac:dyDescent="0.25">
      <c r="A1398">
        <v>2040398</v>
      </c>
      <c r="B1398" t="s">
        <v>1135</v>
      </c>
      <c r="C1398" t="s">
        <v>106</v>
      </c>
      <c r="E1398" t="s">
        <v>869</v>
      </c>
      <c r="F1398" t="s">
        <v>14</v>
      </c>
      <c r="G1398" s="54" t="s">
        <v>2576</v>
      </c>
    </row>
    <row r="1399" spans="1:7" x14ac:dyDescent="0.25">
      <c r="A1399">
        <v>2107677</v>
      </c>
      <c r="B1399" t="s">
        <v>1432</v>
      </c>
      <c r="C1399" t="s">
        <v>459</v>
      </c>
      <c r="E1399" t="s">
        <v>869</v>
      </c>
      <c r="F1399" t="s">
        <v>15</v>
      </c>
      <c r="G1399" s="54" t="s">
        <v>2576</v>
      </c>
    </row>
    <row r="1400" spans="1:7" x14ac:dyDescent="0.25">
      <c r="A1400">
        <v>2211003</v>
      </c>
      <c r="B1400" t="s">
        <v>1136</v>
      </c>
      <c r="C1400" t="s">
        <v>117</v>
      </c>
      <c r="E1400" t="s">
        <v>869</v>
      </c>
      <c r="F1400" t="s">
        <v>15</v>
      </c>
      <c r="G1400" s="54" t="s">
        <v>2576</v>
      </c>
    </row>
    <row r="1401" spans="1:7" x14ac:dyDescent="0.25">
      <c r="A1401">
        <v>2702604</v>
      </c>
      <c r="B1401" t="s">
        <v>341</v>
      </c>
      <c r="C1401" t="s">
        <v>89</v>
      </c>
      <c r="E1401" t="s">
        <v>869</v>
      </c>
      <c r="F1401" t="s">
        <v>15</v>
      </c>
      <c r="G1401" s="54" t="s">
        <v>2576</v>
      </c>
    </row>
    <row r="1402" spans="1:7" x14ac:dyDescent="0.25">
      <c r="A1402">
        <v>2108082</v>
      </c>
      <c r="B1402" t="s">
        <v>1433</v>
      </c>
      <c r="C1402" t="s">
        <v>1434</v>
      </c>
      <c r="E1402" t="s">
        <v>869</v>
      </c>
      <c r="F1402" t="s">
        <v>15</v>
      </c>
      <c r="G1402" s="54" t="s">
        <v>2576</v>
      </c>
    </row>
    <row r="1403" spans="1:7" x14ac:dyDescent="0.25">
      <c r="A1403">
        <v>1698252</v>
      </c>
      <c r="B1403" t="s">
        <v>1435</v>
      </c>
      <c r="C1403" t="s">
        <v>1436</v>
      </c>
      <c r="E1403" t="s">
        <v>869</v>
      </c>
      <c r="F1403" t="s">
        <v>15</v>
      </c>
      <c r="G1403" s="54" t="s">
        <v>2576</v>
      </c>
    </row>
    <row r="1404" spans="1:7" x14ac:dyDescent="0.25">
      <c r="A1404">
        <v>2677287</v>
      </c>
      <c r="B1404" t="s">
        <v>2394</v>
      </c>
      <c r="C1404" t="s">
        <v>2395</v>
      </c>
      <c r="E1404" t="s">
        <v>869</v>
      </c>
      <c r="F1404" t="s">
        <v>14</v>
      </c>
      <c r="G1404" s="54" t="s">
        <v>2576</v>
      </c>
    </row>
    <row r="1405" spans="1:7" x14ac:dyDescent="0.25">
      <c r="A1405">
        <v>2001934</v>
      </c>
      <c r="B1405" t="s">
        <v>437</v>
      </c>
      <c r="C1405" t="s">
        <v>1138</v>
      </c>
      <c r="E1405" t="s">
        <v>869</v>
      </c>
      <c r="F1405" t="s">
        <v>15</v>
      </c>
      <c r="G1405" s="54" t="s">
        <v>2576</v>
      </c>
    </row>
    <row r="1406" spans="1:7" x14ac:dyDescent="0.25">
      <c r="A1406">
        <v>2006965</v>
      </c>
      <c r="B1406" t="s">
        <v>78</v>
      </c>
      <c r="C1406" t="s">
        <v>172</v>
      </c>
      <c r="E1406" t="s">
        <v>869</v>
      </c>
      <c r="F1406" t="s">
        <v>15</v>
      </c>
      <c r="G1406" s="54" t="s">
        <v>2576</v>
      </c>
    </row>
    <row r="1407" spans="1:7" x14ac:dyDescent="0.25">
      <c r="A1407">
        <v>2632891</v>
      </c>
      <c r="B1407" t="s">
        <v>2396</v>
      </c>
      <c r="C1407" t="s">
        <v>158</v>
      </c>
      <c r="E1407" t="s">
        <v>869</v>
      </c>
      <c r="F1407" t="s">
        <v>15</v>
      </c>
      <c r="G1407" s="54" t="s">
        <v>2576</v>
      </c>
    </row>
    <row r="1408" spans="1:7" x14ac:dyDescent="0.25">
      <c r="A1408">
        <v>2210943</v>
      </c>
      <c r="B1408" t="s">
        <v>760</v>
      </c>
      <c r="C1408" t="s">
        <v>244</v>
      </c>
      <c r="E1408" t="s">
        <v>869</v>
      </c>
      <c r="F1408" t="s">
        <v>15</v>
      </c>
      <c r="G1408" s="54" t="s">
        <v>2576</v>
      </c>
    </row>
    <row r="1409" spans="1:7" x14ac:dyDescent="0.25">
      <c r="A1409">
        <v>2020600</v>
      </c>
      <c r="B1409" t="s">
        <v>2397</v>
      </c>
      <c r="C1409" t="s">
        <v>166</v>
      </c>
      <c r="E1409" t="s">
        <v>869</v>
      </c>
      <c r="F1409" t="s">
        <v>14</v>
      </c>
      <c r="G1409" s="54" t="s">
        <v>2576</v>
      </c>
    </row>
    <row r="1410" spans="1:7" x14ac:dyDescent="0.25">
      <c r="A1410">
        <v>2284404</v>
      </c>
      <c r="B1410" t="s">
        <v>1437</v>
      </c>
      <c r="C1410" t="s">
        <v>387</v>
      </c>
      <c r="E1410" t="s">
        <v>869</v>
      </c>
      <c r="F1410" t="s">
        <v>14</v>
      </c>
      <c r="G1410" s="54" t="s">
        <v>2576</v>
      </c>
    </row>
    <row r="1411" spans="1:7" x14ac:dyDescent="0.25">
      <c r="A1411">
        <v>2091968</v>
      </c>
      <c r="B1411" t="s">
        <v>493</v>
      </c>
      <c r="C1411" t="s">
        <v>140</v>
      </c>
      <c r="E1411" t="s">
        <v>869</v>
      </c>
      <c r="F1411" t="s">
        <v>15</v>
      </c>
      <c r="G1411" s="54" t="s">
        <v>2576</v>
      </c>
    </row>
    <row r="1412" spans="1:7" x14ac:dyDescent="0.25">
      <c r="A1412">
        <v>2415857</v>
      </c>
      <c r="B1412" t="s">
        <v>1141</v>
      </c>
      <c r="C1412" t="s">
        <v>455</v>
      </c>
      <c r="E1412" t="s">
        <v>869</v>
      </c>
      <c r="F1412" t="s">
        <v>14</v>
      </c>
      <c r="G1412" s="54" t="s">
        <v>2576</v>
      </c>
    </row>
    <row r="1413" spans="1:7" x14ac:dyDescent="0.25">
      <c r="A1413">
        <v>2211366</v>
      </c>
      <c r="B1413" t="s">
        <v>1142</v>
      </c>
      <c r="C1413" t="s">
        <v>1143</v>
      </c>
      <c r="E1413" t="s">
        <v>869</v>
      </c>
      <c r="F1413" t="s">
        <v>14</v>
      </c>
      <c r="G1413" s="54" t="s">
        <v>2577</v>
      </c>
    </row>
    <row r="1414" spans="1:7" x14ac:dyDescent="0.25">
      <c r="A1414">
        <v>2316039</v>
      </c>
      <c r="B1414" t="s">
        <v>1144</v>
      </c>
      <c r="C1414" t="s">
        <v>1145</v>
      </c>
      <c r="E1414" t="s">
        <v>869</v>
      </c>
      <c r="F1414" t="s">
        <v>14</v>
      </c>
      <c r="G1414" s="54" t="s">
        <v>2577</v>
      </c>
    </row>
    <row r="1415" spans="1:7" x14ac:dyDescent="0.25">
      <c r="A1415">
        <v>2570523</v>
      </c>
      <c r="B1415" t="s">
        <v>1146</v>
      </c>
      <c r="C1415" t="s">
        <v>107</v>
      </c>
      <c r="E1415" t="s">
        <v>869</v>
      </c>
      <c r="F1415" t="s">
        <v>14</v>
      </c>
      <c r="G1415" s="54" t="s">
        <v>2577</v>
      </c>
    </row>
    <row r="1416" spans="1:7" x14ac:dyDescent="0.25">
      <c r="A1416">
        <v>2287045</v>
      </c>
      <c r="B1416" t="s">
        <v>1147</v>
      </c>
      <c r="C1416" t="s">
        <v>65</v>
      </c>
      <c r="E1416" t="s">
        <v>869</v>
      </c>
      <c r="F1416" t="s">
        <v>14</v>
      </c>
      <c r="G1416" s="54" t="s">
        <v>2577</v>
      </c>
    </row>
    <row r="1417" spans="1:7" x14ac:dyDescent="0.25">
      <c r="A1417">
        <v>2158582</v>
      </c>
      <c r="B1417" t="s">
        <v>176</v>
      </c>
      <c r="C1417" t="s">
        <v>1439</v>
      </c>
      <c r="E1417" t="s">
        <v>869</v>
      </c>
      <c r="F1417" t="s">
        <v>15</v>
      </c>
      <c r="G1417" s="54" t="s">
        <v>2577</v>
      </c>
    </row>
    <row r="1418" spans="1:7" x14ac:dyDescent="0.25">
      <c r="A1418">
        <v>2206126</v>
      </c>
      <c r="B1418" t="s">
        <v>1440</v>
      </c>
      <c r="C1418" t="s">
        <v>171</v>
      </c>
      <c r="E1418" t="s">
        <v>869</v>
      </c>
      <c r="F1418" t="s">
        <v>14</v>
      </c>
      <c r="G1418" s="54" t="s">
        <v>2577</v>
      </c>
    </row>
    <row r="1419" spans="1:7" x14ac:dyDescent="0.25">
      <c r="A1419">
        <v>1784695</v>
      </c>
      <c r="B1419" t="s">
        <v>211</v>
      </c>
      <c r="C1419" t="s">
        <v>203</v>
      </c>
      <c r="E1419" t="s">
        <v>869</v>
      </c>
      <c r="F1419" t="s">
        <v>14</v>
      </c>
      <c r="G1419" s="54" t="s">
        <v>2577</v>
      </c>
    </row>
    <row r="1420" spans="1:7" x14ac:dyDescent="0.25">
      <c r="A1420">
        <v>2474059</v>
      </c>
      <c r="B1420" t="s">
        <v>1149</v>
      </c>
      <c r="C1420" t="s">
        <v>60</v>
      </c>
      <c r="E1420" t="s">
        <v>869</v>
      </c>
      <c r="F1420" t="s">
        <v>15</v>
      </c>
      <c r="G1420" s="54" t="s">
        <v>2577</v>
      </c>
    </row>
    <row r="1421" spans="1:7" x14ac:dyDescent="0.25">
      <c r="A1421">
        <v>2713382</v>
      </c>
      <c r="B1421" t="s">
        <v>2398</v>
      </c>
      <c r="C1421" t="s">
        <v>2399</v>
      </c>
      <c r="E1421" t="s">
        <v>869</v>
      </c>
      <c r="F1421" t="s">
        <v>15</v>
      </c>
      <c r="G1421" s="54" t="s">
        <v>2577</v>
      </c>
    </row>
    <row r="1422" spans="1:7" x14ac:dyDescent="0.25">
      <c r="A1422">
        <v>2192716</v>
      </c>
      <c r="B1422" t="s">
        <v>2400</v>
      </c>
      <c r="C1422" t="s">
        <v>100</v>
      </c>
      <c r="E1422" t="s">
        <v>869</v>
      </c>
      <c r="F1422" t="s">
        <v>14</v>
      </c>
      <c r="G1422" s="54" t="s">
        <v>2577</v>
      </c>
    </row>
    <row r="1423" spans="1:7" x14ac:dyDescent="0.25">
      <c r="A1423">
        <v>2698729</v>
      </c>
      <c r="B1423" t="s">
        <v>595</v>
      </c>
      <c r="C1423" t="s">
        <v>2401</v>
      </c>
      <c r="E1423" t="s">
        <v>869</v>
      </c>
      <c r="F1423" t="s">
        <v>15</v>
      </c>
      <c r="G1423" s="54" t="s">
        <v>2577</v>
      </c>
    </row>
    <row r="1424" spans="1:7" x14ac:dyDescent="0.25">
      <c r="A1424">
        <v>1980974</v>
      </c>
      <c r="B1424" t="s">
        <v>761</v>
      </c>
      <c r="C1424" t="s">
        <v>75</v>
      </c>
      <c r="E1424" t="s">
        <v>869</v>
      </c>
      <c r="F1424" t="s">
        <v>14</v>
      </c>
      <c r="G1424" s="54" t="s">
        <v>2577</v>
      </c>
    </row>
    <row r="1425" spans="1:7" x14ac:dyDescent="0.25">
      <c r="A1425">
        <v>2222469</v>
      </c>
      <c r="B1425" t="s">
        <v>1152</v>
      </c>
      <c r="C1425" t="s">
        <v>596</v>
      </c>
      <c r="E1425" t="s">
        <v>869</v>
      </c>
      <c r="F1425" t="s">
        <v>14</v>
      </c>
      <c r="G1425" s="54" t="s">
        <v>2577</v>
      </c>
    </row>
    <row r="1426" spans="1:7" x14ac:dyDescent="0.25">
      <c r="A1426">
        <v>2674751</v>
      </c>
      <c r="B1426" t="s">
        <v>339</v>
      </c>
      <c r="C1426" t="s">
        <v>817</v>
      </c>
      <c r="E1426" t="s">
        <v>869</v>
      </c>
      <c r="F1426" t="s">
        <v>14</v>
      </c>
      <c r="G1426" s="54" t="s">
        <v>2577</v>
      </c>
    </row>
    <row r="1427" spans="1:7" x14ac:dyDescent="0.25">
      <c r="A1427">
        <v>2674483</v>
      </c>
      <c r="B1427" t="s">
        <v>2402</v>
      </c>
      <c r="C1427" t="s">
        <v>2403</v>
      </c>
      <c r="E1427" t="s">
        <v>869</v>
      </c>
      <c r="F1427" t="s">
        <v>15</v>
      </c>
      <c r="G1427" s="54" t="s">
        <v>2577</v>
      </c>
    </row>
    <row r="1428" spans="1:7" x14ac:dyDescent="0.25">
      <c r="A1428">
        <v>2133345</v>
      </c>
      <c r="B1428" t="s">
        <v>1153</v>
      </c>
      <c r="C1428" t="s">
        <v>191</v>
      </c>
      <c r="E1428" t="s">
        <v>869</v>
      </c>
      <c r="F1428" t="s">
        <v>14</v>
      </c>
      <c r="G1428" s="54" t="s">
        <v>2577</v>
      </c>
    </row>
    <row r="1429" spans="1:7" x14ac:dyDescent="0.25">
      <c r="A1429">
        <v>2186400</v>
      </c>
      <c r="B1429" t="s">
        <v>2404</v>
      </c>
      <c r="C1429" t="s">
        <v>296</v>
      </c>
      <c r="E1429" t="s">
        <v>869</v>
      </c>
      <c r="F1429" t="s">
        <v>14</v>
      </c>
      <c r="G1429" s="54" t="s">
        <v>2577</v>
      </c>
    </row>
    <row r="1430" spans="1:7" x14ac:dyDescent="0.25">
      <c r="A1430">
        <v>2094893</v>
      </c>
      <c r="B1430" t="s">
        <v>1441</v>
      </c>
      <c r="C1430" t="s">
        <v>89</v>
      </c>
      <c r="E1430" t="s">
        <v>869</v>
      </c>
      <c r="F1430" t="s">
        <v>15</v>
      </c>
      <c r="G1430" s="54" t="s">
        <v>2577</v>
      </c>
    </row>
    <row r="1431" spans="1:7" x14ac:dyDescent="0.25">
      <c r="A1431">
        <v>2572756</v>
      </c>
      <c r="B1431" t="s">
        <v>393</v>
      </c>
      <c r="C1431" t="s">
        <v>813</v>
      </c>
      <c r="E1431" t="s">
        <v>869</v>
      </c>
      <c r="F1431" t="s">
        <v>15</v>
      </c>
      <c r="G1431" s="54" t="s">
        <v>2577</v>
      </c>
    </row>
    <row r="1432" spans="1:7" x14ac:dyDescent="0.25">
      <c r="A1432">
        <v>2586781</v>
      </c>
      <c r="B1432" t="s">
        <v>1154</v>
      </c>
      <c r="C1432" t="s">
        <v>1155</v>
      </c>
      <c r="E1432" t="s">
        <v>869</v>
      </c>
      <c r="F1432" t="s">
        <v>15</v>
      </c>
      <c r="G1432" s="54" t="s">
        <v>2577</v>
      </c>
    </row>
    <row r="1433" spans="1:7" x14ac:dyDescent="0.25">
      <c r="A1433">
        <v>2575246</v>
      </c>
      <c r="B1433" t="s">
        <v>431</v>
      </c>
      <c r="C1433" t="s">
        <v>63</v>
      </c>
      <c r="E1433" t="s">
        <v>869</v>
      </c>
      <c r="F1433" t="s">
        <v>15</v>
      </c>
      <c r="G1433" s="54" t="s">
        <v>2577</v>
      </c>
    </row>
    <row r="1434" spans="1:7" x14ac:dyDescent="0.25">
      <c r="A1434">
        <v>2211571</v>
      </c>
      <c r="B1434" t="s">
        <v>1156</v>
      </c>
      <c r="C1434" t="s">
        <v>51</v>
      </c>
      <c r="E1434" t="s">
        <v>869</v>
      </c>
      <c r="F1434" t="s">
        <v>14</v>
      </c>
      <c r="G1434" s="54" t="s">
        <v>2577</v>
      </c>
    </row>
    <row r="1435" spans="1:7" x14ac:dyDescent="0.25">
      <c r="A1435">
        <v>2035956</v>
      </c>
      <c r="B1435" t="s">
        <v>1157</v>
      </c>
      <c r="C1435" t="s">
        <v>1158</v>
      </c>
      <c r="E1435" t="s">
        <v>869</v>
      </c>
      <c r="F1435" t="s">
        <v>14</v>
      </c>
      <c r="G1435" s="54" t="s">
        <v>2577</v>
      </c>
    </row>
    <row r="1436" spans="1:7" x14ac:dyDescent="0.25">
      <c r="A1436">
        <v>2705929</v>
      </c>
      <c r="B1436" t="s">
        <v>2405</v>
      </c>
      <c r="C1436" t="s">
        <v>44</v>
      </c>
      <c r="E1436" t="s">
        <v>869</v>
      </c>
      <c r="F1436" t="s">
        <v>15</v>
      </c>
      <c r="G1436" s="54" t="s">
        <v>2577</v>
      </c>
    </row>
    <row r="1437" spans="1:7" x14ac:dyDescent="0.25">
      <c r="A1437">
        <v>2703134</v>
      </c>
      <c r="B1437" t="s">
        <v>2406</v>
      </c>
      <c r="C1437" t="s">
        <v>1337</v>
      </c>
      <c r="E1437" t="s">
        <v>869</v>
      </c>
      <c r="F1437" t="s">
        <v>15</v>
      </c>
      <c r="G1437" s="54" t="s">
        <v>2577</v>
      </c>
    </row>
    <row r="1438" spans="1:7" x14ac:dyDescent="0.25">
      <c r="A1438">
        <v>2424520</v>
      </c>
      <c r="B1438" t="s">
        <v>1442</v>
      </c>
      <c r="C1438" t="s">
        <v>445</v>
      </c>
      <c r="E1438" t="s">
        <v>869</v>
      </c>
      <c r="F1438" t="s">
        <v>15</v>
      </c>
      <c r="G1438" s="54" t="s">
        <v>2577</v>
      </c>
    </row>
    <row r="1439" spans="1:7" x14ac:dyDescent="0.25">
      <c r="A1439">
        <v>1968775</v>
      </c>
      <c r="B1439" t="s">
        <v>463</v>
      </c>
      <c r="C1439" t="s">
        <v>173</v>
      </c>
      <c r="E1439" t="s">
        <v>869</v>
      </c>
      <c r="F1439" t="s">
        <v>15</v>
      </c>
      <c r="G1439" s="54" t="s">
        <v>2577</v>
      </c>
    </row>
    <row r="1440" spans="1:7" x14ac:dyDescent="0.25">
      <c r="A1440">
        <v>2555641</v>
      </c>
      <c r="B1440" t="s">
        <v>486</v>
      </c>
      <c r="C1440" t="s">
        <v>221</v>
      </c>
      <c r="E1440" t="s">
        <v>869</v>
      </c>
      <c r="F1440" t="s">
        <v>15</v>
      </c>
      <c r="G1440" s="54" t="s">
        <v>2577</v>
      </c>
    </row>
    <row r="1441" spans="1:7" x14ac:dyDescent="0.25">
      <c r="A1441">
        <v>2578322</v>
      </c>
      <c r="B1441" t="s">
        <v>1443</v>
      </c>
      <c r="C1441" t="s">
        <v>390</v>
      </c>
      <c r="E1441" t="s">
        <v>869</v>
      </c>
      <c r="F1441" t="s">
        <v>15</v>
      </c>
      <c r="G1441" s="54" t="s">
        <v>2577</v>
      </c>
    </row>
    <row r="1442" spans="1:7" x14ac:dyDescent="0.25">
      <c r="A1442">
        <v>1795499</v>
      </c>
      <c r="B1442" t="s">
        <v>1444</v>
      </c>
      <c r="C1442" t="s">
        <v>1445</v>
      </c>
      <c r="E1442" t="s">
        <v>869</v>
      </c>
      <c r="F1442" t="s">
        <v>15</v>
      </c>
      <c r="G1442" s="54" t="s">
        <v>2577</v>
      </c>
    </row>
    <row r="1443" spans="1:7" x14ac:dyDescent="0.25">
      <c r="A1443">
        <v>2143397</v>
      </c>
      <c r="B1443" t="s">
        <v>1979</v>
      </c>
      <c r="C1443" t="s">
        <v>124</v>
      </c>
      <c r="E1443" t="s">
        <v>869</v>
      </c>
      <c r="F1443" t="s">
        <v>15</v>
      </c>
      <c r="G1443" s="54" t="s">
        <v>2577</v>
      </c>
    </row>
    <row r="1444" spans="1:7" x14ac:dyDescent="0.25">
      <c r="A1444">
        <v>2692234</v>
      </c>
      <c r="B1444" t="s">
        <v>1163</v>
      </c>
      <c r="C1444" t="s">
        <v>37</v>
      </c>
      <c r="E1444" t="s">
        <v>869</v>
      </c>
      <c r="F1444" t="s">
        <v>14</v>
      </c>
      <c r="G1444" s="54" t="s">
        <v>2577</v>
      </c>
    </row>
    <row r="1445" spans="1:7" x14ac:dyDescent="0.25">
      <c r="A1445">
        <v>2647957</v>
      </c>
      <c r="B1445" t="s">
        <v>2407</v>
      </c>
      <c r="C1445" t="s">
        <v>266</v>
      </c>
      <c r="E1445" t="s">
        <v>869</v>
      </c>
      <c r="F1445" t="s">
        <v>15</v>
      </c>
      <c r="G1445" s="54" t="s">
        <v>2578</v>
      </c>
    </row>
    <row r="1446" spans="1:7" x14ac:dyDescent="0.25">
      <c r="A1446">
        <v>1992033</v>
      </c>
      <c r="B1446" t="s">
        <v>2408</v>
      </c>
      <c r="C1446" t="s">
        <v>85</v>
      </c>
      <c r="E1446" t="s">
        <v>869</v>
      </c>
      <c r="F1446" t="s">
        <v>14</v>
      </c>
      <c r="G1446" s="54" t="s">
        <v>2578</v>
      </c>
    </row>
    <row r="1447" spans="1:7" x14ac:dyDescent="0.25">
      <c r="A1447">
        <v>2264262</v>
      </c>
      <c r="B1447" t="s">
        <v>2409</v>
      </c>
      <c r="C1447" t="s">
        <v>182</v>
      </c>
      <c r="E1447" t="s">
        <v>869</v>
      </c>
      <c r="F1447" t="s">
        <v>14</v>
      </c>
      <c r="G1447" s="54" t="s">
        <v>2578</v>
      </c>
    </row>
    <row r="1448" spans="1:7" x14ac:dyDescent="0.25">
      <c r="A1448">
        <v>2666593</v>
      </c>
      <c r="B1448" t="s">
        <v>174</v>
      </c>
      <c r="C1448" t="s">
        <v>2410</v>
      </c>
      <c r="E1448" t="s">
        <v>869</v>
      </c>
      <c r="F1448" t="s">
        <v>14</v>
      </c>
      <c r="G1448" s="54" t="s">
        <v>2578</v>
      </c>
    </row>
    <row r="1449" spans="1:7" x14ac:dyDescent="0.25">
      <c r="A1449">
        <v>2556486</v>
      </c>
      <c r="B1449" t="s">
        <v>1446</v>
      </c>
      <c r="C1449" t="s">
        <v>1447</v>
      </c>
      <c r="E1449" t="s">
        <v>869</v>
      </c>
      <c r="F1449" t="s">
        <v>15</v>
      </c>
      <c r="G1449" s="54" t="s">
        <v>2578</v>
      </c>
    </row>
    <row r="1450" spans="1:7" x14ac:dyDescent="0.25">
      <c r="A1450">
        <v>2633142</v>
      </c>
      <c r="B1450" t="s">
        <v>2411</v>
      </c>
      <c r="C1450" t="s">
        <v>42</v>
      </c>
      <c r="E1450" t="s">
        <v>869</v>
      </c>
      <c r="F1450" t="s">
        <v>15</v>
      </c>
      <c r="G1450" s="54" t="s">
        <v>2578</v>
      </c>
    </row>
    <row r="1451" spans="1:7" x14ac:dyDescent="0.25">
      <c r="A1451">
        <v>2628874</v>
      </c>
      <c r="B1451" t="s">
        <v>205</v>
      </c>
      <c r="C1451" t="s">
        <v>329</v>
      </c>
      <c r="E1451" t="s">
        <v>869</v>
      </c>
      <c r="F1451" t="s">
        <v>15</v>
      </c>
      <c r="G1451" s="54" t="s">
        <v>2578</v>
      </c>
    </row>
    <row r="1452" spans="1:7" x14ac:dyDescent="0.25">
      <c r="A1452">
        <v>2002186</v>
      </c>
      <c r="B1452" t="s">
        <v>210</v>
      </c>
      <c r="C1452" t="s">
        <v>47</v>
      </c>
      <c r="E1452" t="s">
        <v>869</v>
      </c>
      <c r="F1452" t="s">
        <v>14</v>
      </c>
      <c r="G1452" s="54" t="s">
        <v>2578</v>
      </c>
    </row>
    <row r="1453" spans="1:7" x14ac:dyDescent="0.25">
      <c r="A1453">
        <v>2504656</v>
      </c>
      <c r="B1453" t="s">
        <v>1448</v>
      </c>
      <c r="C1453" t="s">
        <v>44</v>
      </c>
      <c r="E1453" t="s">
        <v>869</v>
      </c>
      <c r="F1453" t="s">
        <v>15</v>
      </c>
      <c r="G1453" s="54" t="s">
        <v>2578</v>
      </c>
    </row>
    <row r="1454" spans="1:7" x14ac:dyDescent="0.25">
      <c r="A1454">
        <v>2671529</v>
      </c>
      <c r="B1454" t="s">
        <v>2412</v>
      </c>
      <c r="C1454" t="s">
        <v>2413</v>
      </c>
      <c r="E1454" t="s">
        <v>869</v>
      </c>
      <c r="F1454" t="s">
        <v>15</v>
      </c>
      <c r="G1454" s="54" t="s">
        <v>2578</v>
      </c>
    </row>
    <row r="1455" spans="1:7" x14ac:dyDescent="0.25">
      <c r="A1455">
        <v>1992522</v>
      </c>
      <c r="B1455" t="s">
        <v>2414</v>
      </c>
      <c r="C1455" t="s">
        <v>141</v>
      </c>
      <c r="E1455" t="s">
        <v>869</v>
      </c>
      <c r="F1455" t="s">
        <v>15</v>
      </c>
      <c r="G1455" s="54" t="s">
        <v>2578</v>
      </c>
    </row>
    <row r="1456" spans="1:7" x14ac:dyDescent="0.25">
      <c r="A1456">
        <v>2373758</v>
      </c>
      <c r="B1456" t="s">
        <v>2415</v>
      </c>
      <c r="C1456" t="s">
        <v>1856</v>
      </c>
      <c r="E1456" t="s">
        <v>869</v>
      </c>
      <c r="F1456" t="s">
        <v>15</v>
      </c>
      <c r="G1456" s="54" t="s">
        <v>2578</v>
      </c>
    </row>
    <row r="1457" spans="1:7" x14ac:dyDescent="0.25">
      <c r="A1457">
        <v>2544446</v>
      </c>
      <c r="B1457" t="s">
        <v>1449</v>
      </c>
      <c r="C1457" t="s">
        <v>1450</v>
      </c>
      <c r="E1457" t="s">
        <v>869</v>
      </c>
      <c r="F1457" t="s">
        <v>15</v>
      </c>
      <c r="G1457" s="54" t="s">
        <v>2578</v>
      </c>
    </row>
    <row r="1458" spans="1:7" x14ac:dyDescent="0.25">
      <c r="A1458">
        <v>2673020</v>
      </c>
      <c r="B1458" t="s">
        <v>2416</v>
      </c>
      <c r="C1458" t="s">
        <v>73</v>
      </c>
      <c r="E1458" t="s">
        <v>869</v>
      </c>
      <c r="F1458" t="s">
        <v>15</v>
      </c>
      <c r="G1458" s="54" t="s">
        <v>2578</v>
      </c>
    </row>
    <row r="1459" spans="1:7" x14ac:dyDescent="0.25">
      <c r="A1459">
        <v>2648204</v>
      </c>
      <c r="B1459" t="s">
        <v>343</v>
      </c>
      <c r="C1459" t="s">
        <v>2417</v>
      </c>
      <c r="E1459" t="s">
        <v>869</v>
      </c>
      <c r="F1459" t="s">
        <v>15</v>
      </c>
      <c r="G1459" s="54" t="s">
        <v>2578</v>
      </c>
    </row>
    <row r="1460" spans="1:7" x14ac:dyDescent="0.25">
      <c r="A1460">
        <v>2101897</v>
      </c>
      <c r="B1460" t="s">
        <v>343</v>
      </c>
      <c r="C1460" t="s">
        <v>217</v>
      </c>
      <c r="E1460" t="s">
        <v>869</v>
      </c>
      <c r="F1460" t="s">
        <v>15</v>
      </c>
      <c r="G1460" s="54" t="s">
        <v>2578</v>
      </c>
    </row>
    <row r="1461" spans="1:7" x14ac:dyDescent="0.25">
      <c r="A1461">
        <v>2553161</v>
      </c>
      <c r="B1461" t="s">
        <v>1166</v>
      </c>
      <c r="C1461" t="s">
        <v>597</v>
      </c>
      <c r="E1461" t="s">
        <v>869</v>
      </c>
      <c r="F1461" t="s">
        <v>15</v>
      </c>
      <c r="G1461" s="54" t="s">
        <v>2578</v>
      </c>
    </row>
    <row r="1462" spans="1:7" x14ac:dyDescent="0.25">
      <c r="A1462">
        <v>2640083</v>
      </c>
      <c r="B1462" t="s">
        <v>2418</v>
      </c>
      <c r="C1462" t="s">
        <v>189</v>
      </c>
      <c r="E1462" t="s">
        <v>869</v>
      </c>
      <c r="F1462" t="s">
        <v>15</v>
      </c>
      <c r="G1462" s="54" t="s">
        <v>2578</v>
      </c>
    </row>
    <row r="1463" spans="1:7" x14ac:dyDescent="0.25">
      <c r="A1463">
        <v>2628871</v>
      </c>
      <c r="B1463" t="s">
        <v>2419</v>
      </c>
      <c r="C1463" t="s">
        <v>325</v>
      </c>
      <c r="E1463" t="s">
        <v>869</v>
      </c>
      <c r="F1463" t="s">
        <v>14</v>
      </c>
      <c r="G1463" s="54" t="s">
        <v>2578</v>
      </c>
    </row>
    <row r="1464" spans="1:7" x14ac:dyDescent="0.25">
      <c r="A1464">
        <v>2660683</v>
      </c>
      <c r="B1464" t="s">
        <v>2420</v>
      </c>
      <c r="C1464" t="s">
        <v>90</v>
      </c>
      <c r="E1464" t="s">
        <v>869</v>
      </c>
      <c r="F1464" t="s">
        <v>14</v>
      </c>
      <c r="G1464" s="54" t="s">
        <v>2578</v>
      </c>
    </row>
    <row r="1465" spans="1:7" x14ac:dyDescent="0.25">
      <c r="A1465">
        <v>2629307</v>
      </c>
      <c r="B1465" t="s">
        <v>1986</v>
      </c>
      <c r="C1465" t="s">
        <v>47</v>
      </c>
      <c r="E1465" t="s">
        <v>869</v>
      </c>
      <c r="F1465" t="s">
        <v>14</v>
      </c>
      <c r="G1465" s="54" t="s">
        <v>2578</v>
      </c>
    </row>
    <row r="1466" spans="1:7" x14ac:dyDescent="0.25">
      <c r="A1466">
        <v>2533497</v>
      </c>
      <c r="B1466" t="s">
        <v>1452</v>
      </c>
      <c r="C1466" t="s">
        <v>810</v>
      </c>
      <c r="E1466" t="s">
        <v>869</v>
      </c>
      <c r="F1466" t="s">
        <v>15</v>
      </c>
      <c r="G1466" s="54" t="s">
        <v>2578</v>
      </c>
    </row>
    <row r="1467" spans="1:7" x14ac:dyDescent="0.25">
      <c r="A1467">
        <v>2657979</v>
      </c>
      <c r="B1467" t="s">
        <v>447</v>
      </c>
      <c r="C1467" t="s">
        <v>129</v>
      </c>
      <c r="E1467" t="s">
        <v>869</v>
      </c>
      <c r="F1467" t="s">
        <v>15</v>
      </c>
      <c r="G1467" s="54" t="s">
        <v>2578</v>
      </c>
    </row>
    <row r="1468" spans="1:7" x14ac:dyDescent="0.25">
      <c r="A1468">
        <v>2447399</v>
      </c>
      <c r="B1468" t="s">
        <v>1453</v>
      </c>
      <c r="C1468" t="s">
        <v>1454</v>
      </c>
      <c r="E1468" t="s">
        <v>869</v>
      </c>
      <c r="F1468" t="s">
        <v>15</v>
      </c>
      <c r="G1468" s="54" t="s">
        <v>2578</v>
      </c>
    </row>
    <row r="1469" spans="1:7" x14ac:dyDescent="0.25">
      <c r="A1469">
        <v>2653148</v>
      </c>
      <c r="B1469" t="s">
        <v>2421</v>
      </c>
      <c r="C1469" t="s">
        <v>2422</v>
      </c>
      <c r="E1469" t="s">
        <v>869</v>
      </c>
      <c r="F1469" t="s">
        <v>14</v>
      </c>
      <c r="G1469" s="54" t="s">
        <v>2578</v>
      </c>
    </row>
    <row r="1470" spans="1:7" x14ac:dyDescent="0.25">
      <c r="A1470">
        <v>2313811</v>
      </c>
      <c r="B1470" t="s">
        <v>559</v>
      </c>
      <c r="C1470" t="s">
        <v>248</v>
      </c>
      <c r="E1470" t="s">
        <v>869</v>
      </c>
      <c r="F1470" t="s">
        <v>14</v>
      </c>
      <c r="G1470" s="54" t="s">
        <v>2578</v>
      </c>
    </row>
    <row r="1471" spans="1:7" x14ac:dyDescent="0.25">
      <c r="A1471">
        <v>2501372</v>
      </c>
      <c r="B1471" t="s">
        <v>559</v>
      </c>
      <c r="C1471" t="s">
        <v>546</v>
      </c>
      <c r="E1471" t="s">
        <v>869</v>
      </c>
      <c r="F1471" t="s">
        <v>14</v>
      </c>
      <c r="G1471" s="54" t="s">
        <v>2578</v>
      </c>
    </row>
    <row r="1472" spans="1:7" x14ac:dyDescent="0.25">
      <c r="A1472">
        <v>2694493</v>
      </c>
      <c r="B1472" t="s">
        <v>1991</v>
      </c>
      <c r="C1472" t="s">
        <v>2423</v>
      </c>
      <c r="E1472" t="s">
        <v>869</v>
      </c>
      <c r="F1472" t="s">
        <v>15</v>
      </c>
      <c r="G1472" s="54" t="s">
        <v>2578</v>
      </c>
    </row>
    <row r="1473" spans="1:7" x14ac:dyDescent="0.25">
      <c r="A1473">
        <v>2538192</v>
      </c>
      <c r="B1473" t="s">
        <v>477</v>
      </c>
      <c r="C1473" t="s">
        <v>421</v>
      </c>
      <c r="E1473" t="s">
        <v>869</v>
      </c>
      <c r="F1473" t="s">
        <v>15</v>
      </c>
      <c r="G1473" s="54" t="s">
        <v>2578</v>
      </c>
    </row>
    <row r="1474" spans="1:7" x14ac:dyDescent="0.25">
      <c r="A1474">
        <v>2610958</v>
      </c>
      <c r="B1474" t="s">
        <v>1455</v>
      </c>
      <c r="C1474" t="s">
        <v>46</v>
      </c>
      <c r="E1474" t="s">
        <v>869</v>
      </c>
      <c r="F1474" t="s">
        <v>14</v>
      </c>
      <c r="G1474" s="54" t="s">
        <v>2578</v>
      </c>
    </row>
    <row r="1475" spans="1:7" x14ac:dyDescent="0.25">
      <c r="A1475">
        <v>2291521</v>
      </c>
      <c r="B1475" t="s">
        <v>2424</v>
      </c>
      <c r="C1475" t="s">
        <v>271</v>
      </c>
      <c r="E1475" t="s">
        <v>869</v>
      </c>
      <c r="F1475" t="s">
        <v>14</v>
      </c>
      <c r="G1475" s="54" t="s">
        <v>2578</v>
      </c>
    </row>
    <row r="1476" spans="1:7" x14ac:dyDescent="0.25">
      <c r="A1476">
        <v>2694854</v>
      </c>
      <c r="B1476" t="s">
        <v>2425</v>
      </c>
      <c r="C1476" t="s">
        <v>65</v>
      </c>
      <c r="E1476" t="s">
        <v>869</v>
      </c>
      <c r="F1476" t="s">
        <v>14</v>
      </c>
      <c r="G1476" s="54" t="s">
        <v>2578</v>
      </c>
    </row>
    <row r="1477" spans="1:7" x14ac:dyDescent="0.25">
      <c r="A1477">
        <v>2540830</v>
      </c>
      <c r="B1477" t="s">
        <v>522</v>
      </c>
      <c r="C1477" t="s">
        <v>1167</v>
      </c>
      <c r="E1477" t="s">
        <v>869</v>
      </c>
      <c r="F1477" t="s">
        <v>15</v>
      </c>
      <c r="G1477" s="54" t="s">
        <v>2578</v>
      </c>
    </row>
    <row r="1478" spans="1:7" x14ac:dyDescent="0.25">
      <c r="A1478">
        <v>2269255</v>
      </c>
      <c r="B1478" t="s">
        <v>1168</v>
      </c>
      <c r="C1478" t="s">
        <v>275</v>
      </c>
      <c r="E1478" t="s">
        <v>869</v>
      </c>
      <c r="F1478" t="s">
        <v>15</v>
      </c>
      <c r="G1478" s="54" t="s">
        <v>2578</v>
      </c>
    </row>
    <row r="1479" spans="1:7" x14ac:dyDescent="0.25">
      <c r="A1479">
        <v>2540839</v>
      </c>
      <c r="B1479" t="s">
        <v>1169</v>
      </c>
      <c r="C1479" t="s">
        <v>540</v>
      </c>
      <c r="E1479" t="s">
        <v>869</v>
      </c>
      <c r="F1479" t="s">
        <v>15</v>
      </c>
      <c r="G1479" s="54" t="s">
        <v>2578</v>
      </c>
    </row>
    <row r="1480" spans="1:7" x14ac:dyDescent="0.25">
      <c r="A1480">
        <v>2462151</v>
      </c>
      <c r="B1480" t="s">
        <v>174</v>
      </c>
      <c r="C1480" t="s">
        <v>962</v>
      </c>
      <c r="E1480" t="s">
        <v>869</v>
      </c>
      <c r="F1480" t="s">
        <v>15</v>
      </c>
      <c r="G1480" s="54" t="s">
        <v>2580</v>
      </c>
    </row>
    <row r="1481" spans="1:7" x14ac:dyDescent="0.25">
      <c r="A1481">
        <v>2541292</v>
      </c>
      <c r="B1481" t="s">
        <v>187</v>
      </c>
      <c r="C1481" t="s">
        <v>148</v>
      </c>
      <c r="E1481" t="s">
        <v>869</v>
      </c>
      <c r="F1481" t="s">
        <v>15</v>
      </c>
      <c r="G1481" s="54" t="s">
        <v>2580</v>
      </c>
    </row>
    <row r="1482" spans="1:7" x14ac:dyDescent="0.25">
      <c r="A1482">
        <v>2028661</v>
      </c>
      <c r="B1482" t="s">
        <v>1456</v>
      </c>
      <c r="C1482" t="s">
        <v>1457</v>
      </c>
      <c r="E1482" t="s">
        <v>869</v>
      </c>
      <c r="F1482" t="s">
        <v>15</v>
      </c>
      <c r="G1482" s="54" t="s">
        <v>2580</v>
      </c>
    </row>
    <row r="1483" spans="1:7" x14ac:dyDescent="0.25">
      <c r="A1483">
        <v>2320551</v>
      </c>
      <c r="B1483" t="s">
        <v>1458</v>
      </c>
      <c r="C1483" t="s">
        <v>123</v>
      </c>
      <c r="E1483" t="s">
        <v>869</v>
      </c>
      <c r="F1483" t="s">
        <v>15</v>
      </c>
      <c r="G1483" s="54" t="s">
        <v>2580</v>
      </c>
    </row>
    <row r="1484" spans="1:7" x14ac:dyDescent="0.25">
      <c r="A1484">
        <v>2565650</v>
      </c>
      <c r="B1484" t="s">
        <v>254</v>
      </c>
      <c r="C1484" t="s">
        <v>142</v>
      </c>
      <c r="E1484" t="s">
        <v>869</v>
      </c>
      <c r="F1484" t="s">
        <v>14</v>
      </c>
      <c r="G1484" s="54" t="s">
        <v>2580</v>
      </c>
    </row>
    <row r="1485" spans="1:7" x14ac:dyDescent="0.25">
      <c r="A1485">
        <v>2207618</v>
      </c>
      <c r="B1485" t="s">
        <v>1459</v>
      </c>
      <c r="C1485" t="s">
        <v>72</v>
      </c>
      <c r="E1485" t="s">
        <v>869</v>
      </c>
      <c r="F1485" t="s">
        <v>15</v>
      </c>
      <c r="G1485" s="54" t="s">
        <v>2580</v>
      </c>
    </row>
    <row r="1486" spans="1:7" x14ac:dyDescent="0.25">
      <c r="A1486">
        <v>2468511</v>
      </c>
      <c r="B1486" t="s">
        <v>1171</v>
      </c>
      <c r="C1486" t="s">
        <v>552</v>
      </c>
      <c r="E1486" t="s">
        <v>869</v>
      </c>
      <c r="F1486" t="s">
        <v>14</v>
      </c>
      <c r="G1486" s="54" t="s">
        <v>2580</v>
      </c>
    </row>
    <row r="1487" spans="1:7" x14ac:dyDescent="0.25">
      <c r="A1487">
        <v>2113419</v>
      </c>
      <c r="B1487" t="s">
        <v>2426</v>
      </c>
      <c r="C1487" t="s">
        <v>1098</v>
      </c>
      <c r="E1487" t="s">
        <v>869</v>
      </c>
      <c r="F1487" t="s">
        <v>15</v>
      </c>
      <c r="G1487" s="54" t="s">
        <v>2580</v>
      </c>
    </row>
    <row r="1488" spans="1:7" x14ac:dyDescent="0.25">
      <c r="A1488">
        <v>2028701</v>
      </c>
      <c r="B1488" t="s">
        <v>1172</v>
      </c>
      <c r="C1488" t="s">
        <v>1054</v>
      </c>
      <c r="E1488" t="s">
        <v>869</v>
      </c>
      <c r="F1488" t="s">
        <v>15</v>
      </c>
      <c r="G1488" s="54" t="s">
        <v>2580</v>
      </c>
    </row>
    <row r="1489" spans="1:7" x14ac:dyDescent="0.25">
      <c r="A1489">
        <v>2644800</v>
      </c>
      <c r="B1489" t="s">
        <v>2125</v>
      </c>
      <c r="C1489" t="s">
        <v>60</v>
      </c>
      <c r="E1489" t="s">
        <v>869</v>
      </c>
      <c r="F1489" t="s">
        <v>15</v>
      </c>
      <c r="G1489" s="54" t="s">
        <v>2580</v>
      </c>
    </row>
    <row r="1490" spans="1:7" x14ac:dyDescent="0.25">
      <c r="A1490">
        <v>2371448</v>
      </c>
      <c r="B1490" t="s">
        <v>1173</v>
      </c>
      <c r="C1490" t="s">
        <v>1167</v>
      </c>
      <c r="E1490" t="s">
        <v>869</v>
      </c>
      <c r="F1490" t="s">
        <v>15</v>
      </c>
      <c r="G1490" s="54" t="s">
        <v>2580</v>
      </c>
    </row>
    <row r="1491" spans="1:7" x14ac:dyDescent="0.25">
      <c r="A1491">
        <v>2449819</v>
      </c>
      <c r="B1491" t="s">
        <v>1174</v>
      </c>
      <c r="C1491" t="s">
        <v>197</v>
      </c>
      <c r="E1491" t="s">
        <v>869</v>
      </c>
      <c r="F1491" t="s">
        <v>15</v>
      </c>
      <c r="G1491" s="54" t="s">
        <v>2580</v>
      </c>
    </row>
    <row r="1492" spans="1:7" x14ac:dyDescent="0.25">
      <c r="A1492">
        <v>2109777</v>
      </c>
      <c r="B1492" t="s">
        <v>1175</v>
      </c>
      <c r="C1492" t="s">
        <v>65</v>
      </c>
      <c r="E1492" t="s">
        <v>869</v>
      </c>
      <c r="F1492" t="s">
        <v>14</v>
      </c>
      <c r="G1492" s="54" t="s">
        <v>2580</v>
      </c>
    </row>
    <row r="1493" spans="1:7" x14ac:dyDescent="0.25">
      <c r="A1493">
        <v>2113371</v>
      </c>
      <c r="B1493" t="s">
        <v>1176</v>
      </c>
      <c r="C1493" t="s">
        <v>1177</v>
      </c>
      <c r="E1493" t="s">
        <v>869</v>
      </c>
      <c r="F1493" t="s">
        <v>14</v>
      </c>
      <c r="G1493" s="54" t="s">
        <v>2580</v>
      </c>
    </row>
    <row r="1494" spans="1:7" x14ac:dyDescent="0.25">
      <c r="A1494">
        <v>2073534</v>
      </c>
      <c r="B1494" t="s">
        <v>382</v>
      </c>
      <c r="C1494" t="s">
        <v>86</v>
      </c>
      <c r="E1494" t="s">
        <v>869</v>
      </c>
      <c r="F1494" t="s">
        <v>14</v>
      </c>
      <c r="G1494" s="54" t="s">
        <v>2580</v>
      </c>
    </row>
    <row r="1495" spans="1:7" x14ac:dyDescent="0.25">
      <c r="A1495">
        <v>1894663</v>
      </c>
      <c r="B1495" t="s">
        <v>57</v>
      </c>
      <c r="C1495" t="s">
        <v>63</v>
      </c>
      <c r="E1495" t="s">
        <v>869</v>
      </c>
      <c r="F1495" t="s">
        <v>14</v>
      </c>
      <c r="G1495" s="54" t="s">
        <v>2580</v>
      </c>
    </row>
    <row r="1496" spans="1:7" x14ac:dyDescent="0.25">
      <c r="A1496">
        <v>2187803</v>
      </c>
      <c r="B1496" t="s">
        <v>407</v>
      </c>
      <c r="C1496" t="s">
        <v>44</v>
      </c>
      <c r="E1496" t="s">
        <v>869</v>
      </c>
      <c r="F1496" t="s">
        <v>15</v>
      </c>
      <c r="G1496" s="54" t="s">
        <v>2580</v>
      </c>
    </row>
    <row r="1497" spans="1:7" x14ac:dyDescent="0.25">
      <c r="A1497">
        <v>2113395</v>
      </c>
      <c r="B1497" t="s">
        <v>407</v>
      </c>
      <c r="C1497" t="s">
        <v>548</v>
      </c>
      <c r="E1497" t="s">
        <v>869</v>
      </c>
      <c r="F1497" t="s">
        <v>14</v>
      </c>
      <c r="G1497" s="54" t="s">
        <v>2580</v>
      </c>
    </row>
    <row r="1498" spans="1:7" x14ac:dyDescent="0.25">
      <c r="A1498">
        <v>2417368</v>
      </c>
      <c r="B1498" t="s">
        <v>1179</v>
      </c>
      <c r="C1498" t="s">
        <v>124</v>
      </c>
      <c r="E1498" t="s">
        <v>869</v>
      </c>
      <c r="F1498" t="s">
        <v>15</v>
      </c>
      <c r="G1498" s="54" t="s">
        <v>2580</v>
      </c>
    </row>
    <row r="1499" spans="1:7" x14ac:dyDescent="0.25">
      <c r="A1499">
        <v>2146083</v>
      </c>
      <c r="B1499" t="s">
        <v>1180</v>
      </c>
      <c r="C1499" t="s">
        <v>279</v>
      </c>
      <c r="E1499" t="s">
        <v>869</v>
      </c>
      <c r="F1499" t="s">
        <v>15</v>
      </c>
      <c r="G1499" s="54" t="s">
        <v>2580</v>
      </c>
    </row>
    <row r="1500" spans="1:7" x14ac:dyDescent="0.25">
      <c r="A1500">
        <v>2402745</v>
      </c>
      <c r="B1500" t="s">
        <v>469</v>
      </c>
      <c r="C1500" t="s">
        <v>217</v>
      </c>
      <c r="E1500" t="s">
        <v>869</v>
      </c>
      <c r="F1500" t="s">
        <v>15</v>
      </c>
      <c r="G1500" s="54" t="s">
        <v>2580</v>
      </c>
    </row>
    <row r="1501" spans="1:7" x14ac:dyDescent="0.25">
      <c r="A1501">
        <v>2241072</v>
      </c>
      <c r="B1501" t="s">
        <v>138</v>
      </c>
      <c r="C1501" t="s">
        <v>1186</v>
      </c>
      <c r="E1501" t="s">
        <v>869</v>
      </c>
      <c r="F1501" t="s">
        <v>14</v>
      </c>
      <c r="G1501" s="54" t="s">
        <v>2580</v>
      </c>
    </row>
    <row r="1502" spans="1:7" x14ac:dyDescent="0.25">
      <c r="A1502">
        <v>2449829</v>
      </c>
      <c r="B1502" t="s">
        <v>1187</v>
      </c>
      <c r="C1502" t="s">
        <v>263</v>
      </c>
      <c r="E1502" t="s">
        <v>869</v>
      </c>
      <c r="F1502" t="s">
        <v>15</v>
      </c>
      <c r="G1502" s="54" t="s">
        <v>2580</v>
      </c>
    </row>
    <row r="1503" spans="1:7" x14ac:dyDescent="0.25">
      <c r="A1503">
        <v>1944633</v>
      </c>
      <c r="B1503" t="s">
        <v>492</v>
      </c>
      <c r="C1503" t="s">
        <v>1461</v>
      </c>
      <c r="E1503" t="s">
        <v>869</v>
      </c>
      <c r="F1503" t="s">
        <v>15</v>
      </c>
      <c r="G1503" s="54" t="s">
        <v>2580</v>
      </c>
    </row>
    <row r="1504" spans="1:7" x14ac:dyDescent="0.25">
      <c r="A1504">
        <v>2455209</v>
      </c>
      <c r="B1504" t="s">
        <v>494</v>
      </c>
      <c r="C1504" t="s">
        <v>532</v>
      </c>
      <c r="E1504" t="s">
        <v>869</v>
      </c>
      <c r="F1504" t="s">
        <v>15</v>
      </c>
      <c r="G1504" s="54" t="s">
        <v>2580</v>
      </c>
    </row>
    <row r="1505" spans="1:7" x14ac:dyDescent="0.25">
      <c r="A1505">
        <v>2686666</v>
      </c>
      <c r="B1505" t="s">
        <v>2427</v>
      </c>
      <c r="C1505" t="s">
        <v>2428</v>
      </c>
      <c r="E1505" t="s">
        <v>869</v>
      </c>
      <c r="F1505" t="s">
        <v>15</v>
      </c>
      <c r="G1505" s="54" t="s">
        <v>2580</v>
      </c>
    </row>
    <row r="1506" spans="1:7" x14ac:dyDescent="0.25">
      <c r="A1506">
        <v>2394807</v>
      </c>
      <c r="B1506" t="s">
        <v>510</v>
      </c>
      <c r="C1506" t="s">
        <v>364</v>
      </c>
      <c r="E1506" t="s">
        <v>869</v>
      </c>
      <c r="F1506" t="s">
        <v>15</v>
      </c>
      <c r="G1506" s="54" t="s">
        <v>2580</v>
      </c>
    </row>
    <row r="1507" spans="1:7" x14ac:dyDescent="0.25">
      <c r="A1507">
        <v>2729172</v>
      </c>
      <c r="B1507" t="s">
        <v>2429</v>
      </c>
      <c r="C1507" t="s">
        <v>115</v>
      </c>
      <c r="E1507" t="s">
        <v>869</v>
      </c>
      <c r="F1507" t="s">
        <v>14</v>
      </c>
      <c r="G1507" s="54" t="s">
        <v>2581</v>
      </c>
    </row>
    <row r="1508" spans="1:7" x14ac:dyDescent="0.25">
      <c r="A1508">
        <v>2723495</v>
      </c>
      <c r="B1508" t="s">
        <v>2430</v>
      </c>
      <c r="C1508" t="s">
        <v>107</v>
      </c>
      <c r="E1508" t="s">
        <v>869</v>
      </c>
      <c r="F1508" t="s">
        <v>14</v>
      </c>
      <c r="G1508" s="54" t="s">
        <v>2581</v>
      </c>
    </row>
    <row r="1509" spans="1:7" x14ac:dyDescent="0.25">
      <c r="A1509">
        <v>2635492</v>
      </c>
      <c r="B1509" t="s">
        <v>2431</v>
      </c>
      <c r="C1509" t="s">
        <v>218</v>
      </c>
      <c r="E1509" t="s">
        <v>869</v>
      </c>
      <c r="F1509" t="s">
        <v>15</v>
      </c>
      <c r="G1509" s="54" t="s">
        <v>2583</v>
      </c>
    </row>
    <row r="1510" spans="1:7" x14ac:dyDescent="0.25">
      <c r="A1510">
        <v>2077836</v>
      </c>
      <c r="B1510" t="s">
        <v>1463</v>
      </c>
      <c r="C1510" t="s">
        <v>787</v>
      </c>
      <c r="E1510" t="s">
        <v>869</v>
      </c>
      <c r="F1510" t="s">
        <v>15</v>
      </c>
      <c r="G1510" s="54" t="s">
        <v>2583</v>
      </c>
    </row>
    <row r="1511" spans="1:7" x14ac:dyDescent="0.25">
      <c r="A1511">
        <v>2151944</v>
      </c>
      <c r="B1511" t="s">
        <v>1464</v>
      </c>
      <c r="C1511" t="s">
        <v>1178</v>
      </c>
      <c r="E1511" t="s">
        <v>869</v>
      </c>
      <c r="F1511" t="s">
        <v>15</v>
      </c>
      <c r="G1511" s="54" t="s">
        <v>2583</v>
      </c>
    </row>
    <row r="1512" spans="1:7" x14ac:dyDescent="0.25">
      <c r="A1512">
        <v>2031053</v>
      </c>
      <c r="B1512" t="s">
        <v>1190</v>
      </c>
      <c r="C1512" t="s">
        <v>329</v>
      </c>
      <c r="E1512" t="s">
        <v>869</v>
      </c>
      <c r="F1512" t="s">
        <v>15</v>
      </c>
      <c r="G1512" s="54" t="s">
        <v>2583</v>
      </c>
    </row>
    <row r="1513" spans="1:7" x14ac:dyDescent="0.25">
      <c r="A1513">
        <v>2702072</v>
      </c>
      <c r="B1513" t="s">
        <v>2432</v>
      </c>
      <c r="C1513" t="s">
        <v>2433</v>
      </c>
      <c r="E1513" t="s">
        <v>869</v>
      </c>
      <c r="F1513" t="s">
        <v>14</v>
      </c>
      <c r="G1513" s="54" t="s">
        <v>2583</v>
      </c>
    </row>
    <row r="1514" spans="1:7" x14ac:dyDescent="0.25">
      <c r="A1514">
        <v>2695444</v>
      </c>
      <c r="B1514" t="s">
        <v>2432</v>
      </c>
      <c r="C1514" t="s">
        <v>2434</v>
      </c>
      <c r="E1514" t="s">
        <v>869</v>
      </c>
      <c r="F1514" t="s">
        <v>15</v>
      </c>
      <c r="G1514" s="54" t="s">
        <v>2583</v>
      </c>
    </row>
    <row r="1515" spans="1:7" x14ac:dyDescent="0.25">
      <c r="A1515">
        <v>2652422</v>
      </c>
      <c r="B1515" t="s">
        <v>1262</v>
      </c>
      <c r="C1515" t="s">
        <v>583</v>
      </c>
      <c r="E1515" t="s">
        <v>869</v>
      </c>
      <c r="F1515" t="s">
        <v>15</v>
      </c>
      <c r="G1515" s="54" t="s">
        <v>2583</v>
      </c>
    </row>
    <row r="1516" spans="1:7" x14ac:dyDescent="0.25">
      <c r="A1516">
        <v>2535201</v>
      </c>
      <c r="B1516" t="s">
        <v>1465</v>
      </c>
      <c r="C1516" t="s">
        <v>44</v>
      </c>
      <c r="E1516" t="s">
        <v>869</v>
      </c>
      <c r="F1516" t="s">
        <v>15</v>
      </c>
      <c r="G1516" s="54" t="s">
        <v>2583</v>
      </c>
    </row>
    <row r="1517" spans="1:7" x14ac:dyDescent="0.25">
      <c r="A1517">
        <v>2669513</v>
      </c>
      <c r="B1517" t="s">
        <v>2435</v>
      </c>
      <c r="C1517" t="s">
        <v>822</v>
      </c>
      <c r="E1517" t="s">
        <v>869</v>
      </c>
      <c r="F1517" t="s">
        <v>15</v>
      </c>
      <c r="G1517" s="54" t="s">
        <v>2583</v>
      </c>
    </row>
    <row r="1518" spans="1:7" x14ac:dyDescent="0.25">
      <c r="A1518">
        <v>2690770</v>
      </c>
      <c r="B1518" t="s">
        <v>195</v>
      </c>
      <c r="C1518" t="s">
        <v>872</v>
      </c>
      <c r="E1518" t="s">
        <v>869</v>
      </c>
      <c r="F1518" t="s">
        <v>15</v>
      </c>
      <c r="G1518" s="54" t="s">
        <v>2583</v>
      </c>
    </row>
    <row r="1519" spans="1:7" x14ac:dyDescent="0.25">
      <c r="A1519">
        <v>2635439</v>
      </c>
      <c r="B1519" t="s">
        <v>2436</v>
      </c>
      <c r="C1519" t="s">
        <v>111</v>
      </c>
      <c r="E1519" t="s">
        <v>869</v>
      </c>
      <c r="F1519" t="s">
        <v>15</v>
      </c>
      <c r="G1519" s="54" t="s">
        <v>2583</v>
      </c>
    </row>
    <row r="1520" spans="1:7" x14ac:dyDescent="0.25">
      <c r="A1520">
        <v>2457705</v>
      </c>
      <c r="B1520" t="s">
        <v>1191</v>
      </c>
      <c r="C1520" t="s">
        <v>180</v>
      </c>
      <c r="E1520" t="s">
        <v>869</v>
      </c>
      <c r="F1520" t="s">
        <v>14</v>
      </c>
      <c r="G1520" s="54" t="s">
        <v>2583</v>
      </c>
    </row>
    <row r="1521" spans="1:7" x14ac:dyDescent="0.25">
      <c r="A1521">
        <v>2001659</v>
      </c>
      <c r="B1521" t="s">
        <v>252</v>
      </c>
      <c r="C1521" t="s">
        <v>63</v>
      </c>
      <c r="E1521" t="s">
        <v>869</v>
      </c>
      <c r="F1521" t="s">
        <v>15</v>
      </c>
      <c r="G1521" s="54" t="s">
        <v>2583</v>
      </c>
    </row>
    <row r="1522" spans="1:7" x14ac:dyDescent="0.25">
      <c r="A1522">
        <v>2612436</v>
      </c>
      <c r="B1522" t="s">
        <v>1467</v>
      </c>
      <c r="C1522" t="s">
        <v>186</v>
      </c>
      <c r="E1522" t="s">
        <v>869</v>
      </c>
      <c r="F1522" t="s">
        <v>14</v>
      </c>
      <c r="G1522" s="54" t="s">
        <v>2583</v>
      </c>
    </row>
    <row r="1523" spans="1:7" x14ac:dyDescent="0.25">
      <c r="A1523">
        <v>2683925</v>
      </c>
      <c r="B1523" t="s">
        <v>2437</v>
      </c>
      <c r="C1523" t="s">
        <v>865</v>
      </c>
      <c r="E1523" t="s">
        <v>869</v>
      </c>
      <c r="F1523" t="s">
        <v>15</v>
      </c>
      <c r="G1523" s="54" t="s">
        <v>2583</v>
      </c>
    </row>
    <row r="1524" spans="1:7" x14ac:dyDescent="0.25">
      <c r="A1524">
        <v>2208907</v>
      </c>
      <c r="B1524" t="s">
        <v>1192</v>
      </c>
      <c r="C1524" t="s">
        <v>117</v>
      </c>
      <c r="E1524" t="s">
        <v>869</v>
      </c>
      <c r="F1524" t="s">
        <v>15</v>
      </c>
      <c r="G1524" s="54" t="s">
        <v>2583</v>
      </c>
    </row>
    <row r="1525" spans="1:7" x14ac:dyDescent="0.25">
      <c r="A1525">
        <v>2710956</v>
      </c>
      <c r="B1525" t="s">
        <v>2438</v>
      </c>
      <c r="C1525" t="s">
        <v>203</v>
      </c>
      <c r="E1525" t="s">
        <v>869</v>
      </c>
      <c r="F1525" t="s">
        <v>14</v>
      </c>
      <c r="G1525" s="54" t="s">
        <v>2583</v>
      </c>
    </row>
    <row r="1526" spans="1:7" x14ac:dyDescent="0.25">
      <c r="A1526">
        <v>2295692</v>
      </c>
      <c r="B1526" t="s">
        <v>287</v>
      </c>
      <c r="C1526" t="s">
        <v>203</v>
      </c>
      <c r="E1526" t="s">
        <v>869</v>
      </c>
      <c r="F1526" t="s">
        <v>14</v>
      </c>
      <c r="G1526" s="54" t="s">
        <v>2583</v>
      </c>
    </row>
    <row r="1527" spans="1:7" x14ac:dyDescent="0.25">
      <c r="A1527">
        <v>2535209</v>
      </c>
      <c r="B1527" t="s">
        <v>1194</v>
      </c>
      <c r="C1527" t="s">
        <v>140</v>
      </c>
      <c r="E1527" t="s">
        <v>869</v>
      </c>
      <c r="F1527" t="s">
        <v>15</v>
      </c>
      <c r="G1527" s="54" t="s">
        <v>2583</v>
      </c>
    </row>
    <row r="1528" spans="1:7" x14ac:dyDescent="0.25">
      <c r="A1528">
        <v>2652403</v>
      </c>
      <c r="B1528" t="s">
        <v>2020</v>
      </c>
      <c r="C1528" t="s">
        <v>2439</v>
      </c>
      <c r="E1528" t="s">
        <v>869</v>
      </c>
      <c r="F1528" t="s">
        <v>15</v>
      </c>
      <c r="G1528" s="54" t="s">
        <v>2583</v>
      </c>
    </row>
    <row r="1529" spans="1:7" x14ac:dyDescent="0.25">
      <c r="A1529">
        <v>2624444</v>
      </c>
      <c r="B1529" t="s">
        <v>1468</v>
      </c>
      <c r="C1529" t="s">
        <v>105</v>
      </c>
      <c r="E1529" t="s">
        <v>869</v>
      </c>
      <c r="F1529" t="s">
        <v>14</v>
      </c>
      <c r="G1529" s="54" t="s">
        <v>2583</v>
      </c>
    </row>
    <row r="1530" spans="1:7" x14ac:dyDescent="0.25">
      <c r="A1530">
        <v>2372375</v>
      </c>
      <c r="B1530" t="s">
        <v>307</v>
      </c>
      <c r="C1530" t="s">
        <v>1195</v>
      </c>
      <c r="E1530" t="s">
        <v>869</v>
      </c>
      <c r="F1530" t="s">
        <v>14</v>
      </c>
      <c r="G1530" s="54" t="s">
        <v>2583</v>
      </c>
    </row>
    <row r="1531" spans="1:7" x14ac:dyDescent="0.25">
      <c r="A1531">
        <v>2448453</v>
      </c>
      <c r="B1531" t="s">
        <v>331</v>
      </c>
      <c r="C1531" t="s">
        <v>159</v>
      </c>
      <c r="E1531" t="s">
        <v>869</v>
      </c>
      <c r="F1531" t="s">
        <v>14</v>
      </c>
      <c r="G1531" s="54" t="s">
        <v>2583</v>
      </c>
    </row>
    <row r="1532" spans="1:7" x14ac:dyDescent="0.25">
      <c r="A1532">
        <v>2445931</v>
      </c>
      <c r="B1532" t="s">
        <v>1196</v>
      </c>
      <c r="C1532" t="s">
        <v>289</v>
      </c>
      <c r="E1532" t="s">
        <v>869</v>
      </c>
      <c r="F1532" t="s">
        <v>15</v>
      </c>
      <c r="G1532" s="54" t="s">
        <v>2583</v>
      </c>
    </row>
    <row r="1533" spans="1:7" x14ac:dyDescent="0.25">
      <c r="A1533">
        <v>2640247</v>
      </c>
      <c r="B1533" t="s">
        <v>351</v>
      </c>
      <c r="C1533" t="s">
        <v>248</v>
      </c>
      <c r="E1533" t="s">
        <v>869</v>
      </c>
      <c r="F1533" t="s">
        <v>14</v>
      </c>
      <c r="G1533" s="54" t="s">
        <v>2583</v>
      </c>
    </row>
    <row r="1534" spans="1:7" x14ac:dyDescent="0.25">
      <c r="A1534">
        <v>2436330</v>
      </c>
      <c r="B1534" t="s">
        <v>918</v>
      </c>
      <c r="C1534" t="s">
        <v>532</v>
      </c>
      <c r="E1534" t="s">
        <v>869</v>
      </c>
      <c r="F1534" t="s">
        <v>15</v>
      </c>
      <c r="G1534" s="54" t="s">
        <v>2583</v>
      </c>
    </row>
    <row r="1535" spans="1:7" x14ac:dyDescent="0.25">
      <c r="A1535">
        <v>1836006</v>
      </c>
      <c r="B1535" t="s">
        <v>257</v>
      </c>
      <c r="C1535" t="s">
        <v>209</v>
      </c>
      <c r="E1535" t="s">
        <v>869</v>
      </c>
      <c r="F1535" t="s">
        <v>15</v>
      </c>
      <c r="G1535" s="54" t="s">
        <v>2583</v>
      </c>
    </row>
    <row r="1536" spans="1:7" x14ac:dyDescent="0.25">
      <c r="A1536">
        <v>2272305</v>
      </c>
      <c r="B1536" t="s">
        <v>1197</v>
      </c>
      <c r="C1536" t="s">
        <v>281</v>
      </c>
      <c r="E1536" t="s">
        <v>869</v>
      </c>
      <c r="F1536" t="s">
        <v>15</v>
      </c>
      <c r="G1536" s="54" t="s">
        <v>2583</v>
      </c>
    </row>
    <row r="1537" spans="1:7" x14ac:dyDescent="0.25">
      <c r="A1537">
        <v>2635519</v>
      </c>
      <c r="B1537" t="s">
        <v>2440</v>
      </c>
      <c r="C1537" t="s">
        <v>2441</v>
      </c>
      <c r="E1537" t="s">
        <v>869</v>
      </c>
      <c r="F1537" t="s">
        <v>14</v>
      </c>
      <c r="G1537" s="54" t="s">
        <v>2583</v>
      </c>
    </row>
    <row r="1538" spans="1:7" x14ac:dyDescent="0.25">
      <c r="A1538">
        <v>2048846</v>
      </c>
      <c r="B1538" t="s">
        <v>1198</v>
      </c>
      <c r="C1538" t="s">
        <v>143</v>
      </c>
      <c r="E1538" t="s">
        <v>869</v>
      </c>
      <c r="F1538" t="s">
        <v>14</v>
      </c>
      <c r="G1538" s="54" t="s">
        <v>2583</v>
      </c>
    </row>
    <row r="1539" spans="1:7" x14ac:dyDescent="0.25">
      <c r="A1539">
        <v>2624576</v>
      </c>
      <c r="B1539" t="s">
        <v>2442</v>
      </c>
      <c r="C1539" t="s">
        <v>2443</v>
      </c>
      <c r="E1539" t="s">
        <v>869</v>
      </c>
      <c r="F1539" t="s">
        <v>14</v>
      </c>
      <c r="G1539" s="54" t="s">
        <v>2583</v>
      </c>
    </row>
    <row r="1540" spans="1:7" x14ac:dyDescent="0.25">
      <c r="A1540">
        <v>2349687</v>
      </c>
      <c r="B1540" t="s">
        <v>417</v>
      </c>
      <c r="C1540" t="s">
        <v>329</v>
      </c>
      <c r="E1540" t="s">
        <v>869</v>
      </c>
      <c r="F1540" t="s">
        <v>15</v>
      </c>
      <c r="G1540" s="54" t="s">
        <v>2583</v>
      </c>
    </row>
    <row r="1541" spans="1:7" x14ac:dyDescent="0.25">
      <c r="A1541">
        <v>2698816</v>
      </c>
      <c r="B1541" t="s">
        <v>419</v>
      </c>
      <c r="C1541" t="s">
        <v>63</v>
      </c>
      <c r="E1541" t="s">
        <v>869</v>
      </c>
      <c r="F1541" t="s">
        <v>15</v>
      </c>
      <c r="G1541" s="54" t="s">
        <v>2583</v>
      </c>
    </row>
    <row r="1542" spans="1:7" x14ac:dyDescent="0.25">
      <c r="A1542">
        <v>2635488</v>
      </c>
      <c r="B1542" t="s">
        <v>2444</v>
      </c>
      <c r="C1542" t="s">
        <v>227</v>
      </c>
      <c r="E1542" t="s">
        <v>869</v>
      </c>
      <c r="F1542" t="s">
        <v>15</v>
      </c>
      <c r="G1542" s="54" t="s">
        <v>2583</v>
      </c>
    </row>
    <row r="1543" spans="1:7" x14ac:dyDescent="0.25">
      <c r="A1543">
        <v>2672977</v>
      </c>
      <c r="B1543" t="s">
        <v>2445</v>
      </c>
      <c r="C1543" t="s">
        <v>2446</v>
      </c>
      <c r="E1543" t="s">
        <v>869</v>
      </c>
      <c r="F1543" t="s">
        <v>15</v>
      </c>
      <c r="G1543" s="54" t="s">
        <v>2583</v>
      </c>
    </row>
    <row r="1544" spans="1:7" x14ac:dyDescent="0.25">
      <c r="A1544">
        <v>2373723</v>
      </c>
      <c r="B1544" t="s">
        <v>1470</v>
      </c>
      <c r="C1544" t="s">
        <v>63</v>
      </c>
      <c r="E1544" t="s">
        <v>869</v>
      </c>
      <c r="F1544" t="s">
        <v>15</v>
      </c>
      <c r="G1544" s="54" t="s">
        <v>2583</v>
      </c>
    </row>
    <row r="1545" spans="1:7" x14ac:dyDescent="0.25">
      <c r="A1545">
        <v>2077964</v>
      </c>
      <c r="B1545" t="s">
        <v>1201</v>
      </c>
      <c r="C1545" t="s">
        <v>503</v>
      </c>
      <c r="E1545" t="s">
        <v>869</v>
      </c>
      <c r="F1545" t="s">
        <v>15</v>
      </c>
      <c r="G1545" s="54" t="s">
        <v>2583</v>
      </c>
    </row>
    <row r="1546" spans="1:7" x14ac:dyDescent="0.25">
      <c r="A1546">
        <v>2682198</v>
      </c>
      <c r="B1546" t="s">
        <v>2447</v>
      </c>
      <c r="C1546" t="s">
        <v>2448</v>
      </c>
      <c r="E1546" t="s">
        <v>869</v>
      </c>
      <c r="F1546" t="s">
        <v>14</v>
      </c>
      <c r="G1546" s="54" t="s">
        <v>2583</v>
      </c>
    </row>
    <row r="1547" spans="1:7" x14ac:dyDescent="0.25">
      <c r="A1547">
        <v>2635433</v>
      </c>
      <c r="B1547" t="s">
        <v>2449</v>
      </c>
      <c r="C1547" t="s">
        <v>107</v>
      </c>
      <c r="E1547" t="s">
        <v>869</v>
      </c>
      <c r="F1547" t="s">
        <v>14</v>
      </c>
      <c r="G1547" s="54" t="s">
        <v>2583</v>
      </c>
    </row>
    <row r="1548" spans="1:7" x14ac:dyDescent="0.25">
      <c r="A1548">
        <v>2068005</v>
      </c>
      <c r="B1548" t="s">
        <v>1471</v>
      </c>
      <c r="C1548" t="s">
        <v>99</v>
      </c>
      <c r="E1548" t="s">
        <v>869</v>
      </c>
      <c r="F1548" t="s">
        <v>15</v>
      </c>
      <c r="G1548" s="54" t="s">
        <v>2583</v>
      </c>
    </row>
    <row r="1549" spans="1:7" x14ac:dyDescent="0.25">
      <c r="A1549">
        <v>2077850</v>
      </c>
      <c r="B1549" t="s">
        <v>1202</v>
      </c>
      <c r="C1549" t="s">
        <v>293</v>
      </c>
      <c r="E1549" t="s">
        <v>869</v>
      </c>
      <c r="F1549" t="s">
        <v>15</v>
      </c>
      <c r="G1549" s="54" t="s">
        <v>2583</v>
      </c>
    </row>
    <row r="1550" spans="1:7" x14ac:dyDescent="0.25">
      <c r="A1550">
        <v>1968997</v>
      </c>
      <c r="B1550" t="s">
        <v>602</v>
      </c>
      <c r="C1550" t="s">
        <v>117</v>
      </c>
      <c r="E1550" t="s">
        <v>869</v>
      </c>
      <c r="F1550" t="s">
        <v>15</v>
      </c>
      <c r="G1550" s="54" t="s">
        <v>2583</v>
      </c>
    </row>
    <row r="1551" spans="1:7" x14ac:dyDescent="0.25">
      <c r="A1551">
        <v>2652413</v>
      </c>
      <c r="B1551" t="s">
        <v>466</v>
      </c>
      <c r="C1551" t="s">
        <v>790</v>
      </c>
      <c r="E1551" t="s">
        <v>869</v>
      </c>
      <c r="F1551" t="s">
        <v>15</v>
      </c>
      <c r="G1551" s="54" t="s">
        <v>2583</v>
      </c>
    </row>
    <row r="1552" spans="1:7" x14ac:dyDescent="0.25">
      <c r="A1552">
        <v>2528060</v>
      </c>
      <c r="B1552" t="s">
        <v>1203</v>
      </c>
      <c r="C1552" t="s">
        <v>1204</v>
      </c>
      <c r="E1552" t="s">
        <v>869</v>
      </c>
      <c r="F1552" t="s">
        <v>15</v>
      </c>
      <c r="G1552" s="54" t="s">
        <v>2583</v>
      </c>
    </row>
    <row r="1553" spans="1:7" x14ac:dyDescent="0.25">
      <c r="A1553">
        <v>2659416</v>
      </c>
      <c r="B1553" t="s">
        <v>472</v>
      </c>
      <c r="C1553" t="s">
        <v>243</v>
      </c>
      <c r="E1553" t="s">
        <v>869</v>
      </c>
      <c r="F1553" t="s">
        <v>14</v>
      </c>
      <c r="G1553" s="54" t="s">
        <v>2583</v>
      </c>
    </row>
    <row r="1554" spans="1:7" x14ac:dyDescent="0.25">
      <c r="A1554">
        <v>2241750</v>
      </c>
      <c r="B1554" t="s">
        <v>1237</v>
      </c>
      <c r="C1554" t="s">
        <v>253</v>
      </c>
      <c r="E1554" t="s">
        <v>869</v>
      </c>
      <c r="F1554" t="s">
        <v>15</v>
      </c>
      <c r="G1554" s="54" t="s">
        <v>2583</v>
      </c>
    </row>
    <row r="1555" spans="1:7" x14ac:dyDescent="0.25">
      <c r="A1555">
        <v>1843491</v>
      </c>
      <c r="B1555" t="s">
        <v>484</v>
      </c>
      <c r="C1555" t="s">
        <v>545</v>
      </c>
      <c r="E1555" t="s">
        <v>869</v>
      </c>
      <c r="F1555" t="s">
        <v>14</v>
      </c>
      <c r="G1555" s="54" t="s">
        <v>2583</v>
      </c>
    </row>
    <row r="1556" spans="1:7" x14ac:dyDescent="0.25">
      <c r="A1556">
        <v>2635418</v>
      </c>
      <c r="B1556" t="s">
        <v>490</v>
      </c>
      <c r="C1556" t="s">
        <v>2401</v>
      </c>
      <c r="E1556" t="s">
        <v>869</v>
      </c>
      <c r="F1556" t="s">
        <v>15</v>
      </c>
      <c r="G1556" s="54" t="s">
        <v>2583</v>
      </c>
    </row>
    <row r="1557" spans="1:7" x14ac:dyDescent="0.25">
      <c r="A1557">
        <v>2718419</v>
      </c>
      <c r="B1557" t="s">
        <v>2450</v>
      </c>
      <c r="C1557" t="s">
        <v>2451</v>
      </c>
      <c r="E1557" t="s">
        <v>869</v>
      </c>
      <c r="F1557" t="s">
        <v>15</v>
      </c>
      <c r="G1557" s="54" t="s">
        <v>2583</v>
      </c>
    </row>
    <row r="1558" spans="1:7" x14ac:dyDescent="0.25">
      <c r="A1558">
        <v>2302775</v>
      </c>
      <c r="B1558" t="s">
        <v>1503</v>
      </c>
      <c r="C1558" t="s">
        <v>1504</v>
      </c>
      <c r="E1558" t="s">
        <v>869</v>
      </c>
      <c r="F1558" t="s">
        <v>15</v>
      </c>
      <c r="G1558" s="54" t="s">
        <v>2583</v>
      </c>
    </row>
    <row r="1559" spans="1:7" x14ac:dyDescent="0.25">
      <c r="A1559">
        <v>2442959</v>
      </c>
      <c r="B1559" t="s">
        <v>587</v>
      </c>
      <c r="C1559" t="s">
        <v>185</v>
      </c>
      <c r="E1559" t="s">
        <v>869</v>
      </c>
      <c r="F1559" t="s">
        <v>14</v>
      </c>
      <c r="G1559" s="54" t="s">
        <v>2583</v>
      </c>
    </row>
    <row r="1560" spans="1:7" x14ac:dyDescent="0.25">
      <c r="A1560">
        <v>2490723</v>
      </c>
      <c r="B1560" t="s">
        <v>2452</v>
      </c>
      <c r="C1560" t="s">
        <v>2453</v>
      </c>
      <c r="E1560" t="s">
        <v>869</v>
      </c>
      <c r="F1560" t="s">
        <v>15</v>
      </c>
      <c r="G1560" s="54" t="s">
        <v>2584</v>
      </c>
    </row>
    <row r="1561" spans="1:7" x14ac:dyDescent="0.25">
      <c r="A1561">
        <v>2644140</v>
      </c>
      <c r="B1561" t="s">
        <v>2454</v>
      </c>
      <c r="C1561" t="s">
        <v>1466</v>
      </c>
      <c r="E1561" t="s">
        <v>869</v>
      </c>
      <c r="F1561" t="s">
        <v>14</v>
      </c>
      <c r="G1561" s="54" t="s">
        <v>2584</v>
      </c>
    </row>
    <row r="1562" spans="1:7" x14ac:dyDescent="0.25">
      <c r="A1562">
        <v>2585673</v>
      </c>
      <c r="B1562" t="s">
        <v>1472</v>
      </c>
      <c r="C1562" t="s">
        <v>542</v>
      </c>
      <c r="E1562" t="s">
        <v>869</v>
      </c>
      <c r="F1562" t="s">
        <v>14</v>
      </c>
      <c r="G1562" s="54" t="s">
        <v>2584</v>
      </c>
    </row>
    <row r="1563" spans="1:7" x14ac:dyDescent="0.25">
      <c r="A1563">
        <v>2655006</v>
      </c>
      <c r="B1563" t="s">
        <v>2455</v>
      </c>
      <c r="C1563" t="s">
        <v>329</v>
      </c>
      <c r="E1563" t="s">
        <v>869</v>
      </c>
      <c r="F1563" t="s">
        <v>15</v>
      </c>
      <c r="G1563" s="54" t="s">
        <v>2584</v>
      </c>
    </row>
    <row r="1564" spans="1:7" x14ac:dyDescent="0.25">
      <c r="A1564">
        <v>2702974</v>
      </c>
      <c r="B1564" t="s">
        <v>2456</v>
      </c>
      <c r="C1564" t="s">
        <v>2457</v>
      </c>
      <c r="E1564" t="s">
        <v>869</v>
      </c>
      <c r="F1564" t="s">
        <v>15</v>
      </c>
      <c r="G1564" s="54" t="s">
        <v>2584</v>
      </c>
    </row>
    <row r="1565" spans="1:7" x14ac:dyDescent="0.25">
      <c r="A1565">
        <v>2657627</v>
      </c>
      <c r="B1565" t="s">
        <v>134</v>
      </c>
      <c r="C1565" t="s">
        <v>209</v>
      </c>
      <c r="E1565" t="s">
        <v>869</v>
      </c>
      <c r="F1565" t="s">
        <v>15</v>
      </c>
      <c r="G1565" s="54" t="s">
        <v>2584</v>
      </c>
    </row>
    <row r="1566" spans="1:7" x14ac:dyDescent="0.25">
      <c r="A1566">
        <v>2077923</v>
      </c>
      <c r="B1566" t="s">
        <v>2458</v>
      </c>
      <c r="C1566" t="s">
        <v>1557</v>
      </c>
      <c r="E1566" t="s">
        <v>869</v>
      </c>
      <c r="F1566" t="s">
        <v>15</v>
      </c>
      <c r="G1566" s="54" t="s">
        <v>2584</v>
      </c>
    </row>
    <row r="1567" spans="1:7" x14ac:dyDescent="0.25">
      <c r="A1567">
        <v>2087836</v>
      </c>
      <c r="B1567" t="s">
        <v>1473</v>
      </c>
      <c r="C1567" t="s">
        <v>286</v>
      </c>
      <c r="E1567" t="s">
        <v>869</v>
      </c>
      <c r="F1567" t="s">
        <v>15</v>
      </c>
      <c r="G1567" s="54" t="s">
        <v>2584</v>
      </c>
    </row>
    <row r="1568" spans="1:7" x14ac:dyDescent="0.25">
      <c r="A1568">
        <v>2229720</v>
      </c>
      <c r="B1568" t="s">
        <v>1211</v>
      </c>
      <c r="C1568" t="s">
        <v>1212</v>
      </c>
      <c r="E1568" t="s">
        <v>869</v>
      </c>
      <c r="F1568" t="s">
        <v>15</v>
      </c>
      <c r="G1568" s="54" t="s">
        <v>2584</v>
      </c>
    </row>
    <row r="1569" spans="1:7" x14ac:dyDescent="0.25">
      <c r="A1569">
        <v>2707556</v>
      </c>
      <c r="B1569" t="s">
        <v>238</v>
      </c>
      <c r="C1569" t="s">
        <v>106</v>
      </c>
      <c r="E1569" t="s">
        <v>869</v>
      </c>
      <c r="F1569" t="s">
        <v>14</v>
      </c>
      <c r="G1569" s="54" t="s">
        <v>2584</v>
      </c>
    </row>
    <row r="1570" spans="1:7" x14ac:dyDescent="0.25">
      <c r="A1570">
        <v>2011798</v>
      </c>
      <c r="B1570" t="s">
        <v>201</v>
      </c>
      <c r="C1570" t="s">
        <v>89</v>
      </c>
      <c r="E1570" t="s">
        <v>869</v>
      </c>
      <c r="F1570" t="s">
        <v>15</v>
      </c>
      <c r="G1570" s="54" t="s">
        <v>2584</v>
      </c>
    </row>
    <row r="1571" spans="1:7" x14ac:dyDescent="0.25">
      <c r="A1571">
        <v>2657614</v>
      </c>
      <c r="B1571" t="s">
        <v>2459</v>
      </c>
      <c r="C1571" t="s">
        <v>2460</v>
      </c>
      <c r="E1571" t="s">
        <v>869</v>
      </c>
      <c r="F1571" t="s">
        <v>15</v>
      </c>
      <c r="G1571" s="54" t="s">
        <v>2584</v>
      </c>
    </row>
    <row r="1572" spans="1:7" x14ac:dyDescent="0.25">
      <c r="A1572">
        <v>2693801</v>
      </c>
      <c r="B1572" t="s">
        <v>2461</v>
      </c>
      <c r="C1572" t="s">
        <v>2462</v>
      </c>
      <c r="E1572" t="s">
        <v>869</v>
      </c>
      <c r="F1572" t="s">
        <v>14</v>
      </c>
      <c r="G1572" s="54" t="s">
        <v>2584</v>
      </c>
    </row>
    <row r="1573" spans="1:7" x14ac:dyDescent="0.25">
      <c r="A1573">
        <v>2635880</v>
      </c>
      <c r="B1573" t="s">
        <v>2461</v>
      </c>
      <c r="C1573" t="s">
        <v>607</v>
      </c>
      <c r="E1573" t="s">
        <v>869</v>
      </c>
      <c r="F1573" t="s">
        <v>15</v>
      </c>
      <c r="G1573" s="54" t="s">
        <v>2584</v>
      </c>
    </row>
    <row r="1574" spans="1:7" x14ac:dyDescent="0.25">
      <c r="A1574">
        <v>2289190</v>
      </c>
      <c r="B1574" t="s">
        <v>1213</v>
      </c>
      <c r="C1574" t="s">
        <v>440</v>
      </c>
      <c r="E1574" t="s">
        <v>869</v>
      </c>
      <c r="F1574" t="s">
        <v>14</v>
      </c>
      <c r="G1574" s="54" t="s">
        <v>2584</v>
      </c>
    </row>
    <row r="1575" spans="1:7" x14ac:dyDescent="0.25">
      <c r="A1575">
        <v>2649964</v>
      </c>
      <c r="B1575" t="s">
        <v>2463</v>
      </c>
      <c r="C1575" t="s">
        <v>52</v>
      </c>
      <c r="E1575" t="s">
        <v>869</v>
      </c>
      <c r="F1575" t="s">
        <v>15</v>
      </c>
      <c r="G1575" s="54" t="s">
        <v>2584</v>
      </c>
    </row>
    <row r="1576" spans="1:7" x14ac:dyDescent="0.25">
      <c r="A1576">
        <v>2689536</v>
      </c>
      <c r="B1576" t="s">
        <v>2464</v>
      </c>
      <c r="C1576" t="s">
        <v>105</v>
      </c>
      <c r="E1576" t="s">
        <v>869</v>
      </c>
      <c r="F1576" t="s">
        <v>14</v>
      </c>
      <c r="G1576" s="54" t="s">
        <v>2584</v>
      </c>
    </row>
    <row r="1577" spans="1:7" x14ac:dyDescent="0.25">
      <c r="A1577">
        <v>2343277</v>
      </c>
      <c r="B1577" t="s">
        <v>1475</v>
      </c>
      <c r="C1577" t="s">
        <v>131</v>
      </c>
      <c r="E1577" t="s">
        <v>869</v>
      </c>
      <c r="F1577" t="s">
        <v>14</v>
      </c>
      <c r="G1577" s="54" t="s">
        <v>2584</v>
      </c>
    </row>
    <row r="1578" spans="1:7" x14ac:dyDescent="0.25">
      <c r="A1578">
        <v>2649980</v>
      </c>
      <c r="B1578" t="s">
        <v>2465</v>
      </c>
      <c r="C1578" t="s">
        <v>72</v>
      </c>
      <c r="E1578" t="s">
        <v>869</v>
      </c>
      <c r="F1578" t="s">
        <v>15</v>
      </c>
      <c r="G1578" s="54" t="s">
        <v>2584</v>
      </c>
    </row>
    <row r="1579" spans="1:7" x14ac:dyDescent="0.25">
      <c r="A1579">
        <v>2580512</v>
      </c>
      <c r="B1579" t="s">
        <v>1216</v>
      </c>
      <c r="C1579" t="s">
        <v>102</v>
      </c>
      <c r="E1579" t="s">
        <v>869</v>
      </c>
      <c r="F1579" t="s">
        <v>14</v>
      </c>
      <c r="G1579" s="54" t="s">
        <v>2584</v>
      </c>
    </row>
    <row r="1580" spans="1:7" x14ac:dyDescent="0.25">
      <c r="A1580">
        <v>2342402</v>
      </c>
      <c r="B1580" t="s">
        <v>1217</v>
      </c>
      <c r="C1580" t="s">
        <v>364</v>
      </c>
      <c r="E1580" t="s">
        <v>869</v>
      </c>
      <c r="F1580" t="s">
        <v>15</v>
      </c>
      <c r="G1580" s="54" t="s">
        <v>2584</v>
      </c>
    </row>
    <row r="1581" spans="1:7" x14ac:dyDescent="0.25">
      <c r="A1581">
        <v>2667808</v>
      </c>
      <c r="B1581" t="s">
        <v>613</v>
      </c>
      <c r="C1581" t="s">
        <v>296</v>
      </c>
      <c r="E1581" t="s">
        <v>869</v>
      </c>
      <c r="F1581" t="s">
        <v>14</v>
      </c>
      <c r="G1581" s="54" t="s">
        <v>2584</v>
      </c>
    </row>
    <row r="1582" spans="1:7" x14ac:dyDescent="0.25">
      <c r="A1582">
        <v>2570942</v>
      </c>
      <c r="B1582" t="s">
        <v>412</v>
      </c>
      <c r="C1582" t="s">
        <v>329</v>
      </c>
      <c r="E1582" t="s">
        <v>869</v>
      </c>
      <c r="F1582" t="s">
        <v>15</v>
      </c>
      <c r="G1582" s="54" t="s">
        <v>2584</v>
      </c>
    </row>
    <row r="1583" spans="1:7" x14ac:dyDescent="0.25">
      <c r="A1583">
        <v>2707069</v>
      </c>
      <c r="B1583" t="s">
        <v>2466</v>
      </c>
      <c r="C1583" t="s">
        <v>120</v>
      </c>
      <c r="E1583" t="s">
        <v>869</v>
      </c>
      <c r="F1583" t="s">
        <v>15</v>
      </c>
      <c r="G1583" s="54" t="s">
        <v>2584</v>
      </c>
    </row>
    <row r="1584" spans="1:7" x14ac:dyDescent="0.25">
      <c r="A1584">
        <v>2667876</v>
      </c>
      <c r="B1584" t="s">
        <v>2467</v>
      </c>
      <c r="C1584" t="s">
        <v>2468</v>
      </c>
      <c r="E1584" t="s">
        <v>869</v>
      </c>
      <c r="F1584" t="s">
        <v>15</v>
      </c>
      <c r="G1584" s="54" t="s">
        <v>2584</v>
      </c>
    </row>
    <row r="1585" spans="1:7" x14ac:dyDescent="0.25">
      <c r="A1585">
        <v>2661684</v>
      </c>
      <c r="B1585" t="s">
        <v>2469</v>
      </c>
      <c r="C1585" t="s">
        <v>1666</v>
      </c>
      <c r="E1585" t="s">
        <v>869</v>
      </c>
      <c r="F1585" t="s">
        <v>15</v>
      </c>
      <c r="G1585" s="54" t="s">
        <v>2584</v>
      </c>
    </row>
    <row r="1586" spans="1:7" x14ac:dyDescent="0.25">
      <c r="A1586">
        <v>2702006</v>
      </c>
      <c r="B1586" t="s">
        <v>78</v>
      </c>
      <c r="C1586" t="s">
        <v>311</v>
      </c>
      <c r="E1586" t="s">
        <v>869</v>
      </c>
      <c r="F1586" t="s">
        <v>15</v>
      </c>
      <c r="G1586" s="54" t="s">
        <v>2584</v>
      </c>
    </row>
    <row r="1587" spans="1:7" x14ac:dyDescent="0.25">
      <c r="A1587">
        <v>1865925</v>
      </c>
      <c r="B1587" t="s">
        <v>612</v>
      </c>
      <c r="C1587" t="s">
        <v>146</v>
      </c>
      <c r="E1587" t="s">
        <v>869</v>
      </c>
      <c r="F1587" t="s">
        <v>14</v>
      </c>
      <c r="G1587" s="54" t="s">
        <v>2584</v>
      </c>
    </row>
    <row r="1588" spans="1:7" x14ac:dyDescent="0.25">
      <c r="A1588">
        <v>2676247</v>
      </c>
      <c r="B1588" t="s">
        <v>2470</v>
      </c>
      <c r="C1588" t="s">
        <v>2471</v>
      </c>
      <c r="E1588" t="s">
        <v>869</v>
      </c>
      <c r="F1588" t="s">
        <v>15</v>
      </c>
      <c r="G1588" s="54" t="s">
        <v>2584</v>
      </c>
    </row>
    <row r="1589" spans="1:7" x14ac:dyDescent="0.25">
      <c r="A1589">
        <v>2290205</v>
      </c>
      <c r="B1589" t="s">
        <v>1220</v>
      </c>
      <c r="C1589" t="s">
        <v>146</v>
      </c>
      <c r="E1589" t="s">
        <v>869</v>
      </c>
      <c r="F1589" t="s">
        <v>14</v>
      </c>
      <c r="G1589" s="54" t="s">
        <v>2584</v>
      </c>
    </row>
    <row r="1590" spans="1:7" x14ac:dyDescent="0.25">
      <c r="A1590">
        <v>2570944</v>
      </c>
      <c r="B1590" t="s">
        <v>1221</v>
      </c>
      <c r="C1590" t="s">
        <v>63</v>
      </c>
      <c r="E1590" t="s">
        <v>869</v>
      </c>
      <c r="F1590" t="s">
        <v>14</v>
      </c>
      <c r="G1590" s="54" t="s">
        <v>2584</v>
      </c>
    </row>
    <row r="1591" spans="1:7" x14ac:dyDescent="0.25">
      <c r="A1591">
        <v>2341675</v>
      </c>
      <c r="B1591" t="s">
        <v>1477</v>
      </c>
      <c r="C1591" t="s">
        <v>250</v>
      </c>
      <c r="E1591" t="s">
        <v>869</v>
      </c>
      <c r="F1591" t="s">
        <v>15</v>
      </c>
      <c r="G1591" s="54" t="s">
        <v>2584</v>
      </c>
    </row>
    <row r="1592" spans="1:7" x14ac:dyDescent="0.25">
      <c r="A1592">
        <v>2442794</v>
      </c>
      <c r="B1592" t="s">
        <v>2472</v>
      </c>
      <c r="C1592" t="s">
        <v>1041</v>
      </c>
      <c r="E1592" t="s">
        <v>869</v>
      </c>
      <c r="F1592" t="s">
        <v>14</v>
      </c>
      <c r="G1592" s="54" t="s">
        <v>2584</v>
      </c>
    </row>
    <row r="1593" spans="1:7" x14ac:dyDescent="0.25">
      <c r="A1593">
        <v>2644636</v>
      </c>
      <c r="B1593" t="s">
        <v>2473</v>
      </c>
      <c r="C1593" t="s">
        <v>89</v>
      </c>
      <c r="E1593" t="s">
        <v>869</v>
      </c>
      <c r="F1593" t="s">
        <v>15</v>
      </c>
      <c r="G1593" s="54" t="s">
        <v>2584</v>
      </c>
    </row>
    <row r="1594" spans="1:7" x14ac:dyDescent="0.25">
      <c r="A1594">
        <v>2126908</v>
      </c>
      <c r="B1594" t="s">
        <v>479</v>
      </c>
      <c r="C1594" t="s">
        <v>289</v>
      </c>
      <c r="E1594" t="s">
        <v>869</v>
      </c>
      <c r="F1594" t="s">
        <v>15</v>
      </c>
      <c r="G1594" s="54" t="s">
        <v>2584</v>
      </c>
    </row>
    <row r="1595" spans="1:7" x14ac:dyDescent="0.25">
      <c r="A1595">
        <v>2470962</v>
      </c>
      <c r="B1595" t="s">
        <v>782</v>
      </c>
      <c r="C1595" t="s">
        <v>60</v>
      </c>
      <c r="E1595" t="s">
        <v>869</v>
      </c>
      <c r="F1595" t="s">
        <v>15</v>
      </c>
      <c r="G1595" s="54" t="s">
        <v>2584</v>
      </c>
    </row>
    <row r="1596" spans="1:7" x14ac:dyDescent="0.25">
      <c r="A1596">
        <v>2650053</v>
      </c>
      <c r="B1596" t="s">
        <v>2474</v>
      </c>
      <c r="C1596" t="s">
        <v>286</v>
      </c>
      <c r="E1596" t="s">
        <v>869</v>
      </c>
      <c r="F1596" t="s">
        <v>15</v>
      </c>
      <c r="G1596" s="54" t="s">
        <v>2584</v>
      </c>
    </row>
    <row r="1597" spans="1:7" x14ac:dyDescent="0.25">
      <c r="A1597">
        <v>2449427</v>
      </c>
      <c r="B1597" t="s">
        <v>1224</v>
      </c>
      <c r="C1597" t="s">
        <v>274</v>
      </c>
      <c r="E1597" t="s">
        <v>869</v>
      </c>
      <c r="F1597" t="s">
        <v>15</v>
      </c>
      <c r="G1597" s="54" t="s">
        <v>2584</v>
      </c>
    </row>
    <row r="1598" spans="1:7" x14ac:dyDescent="0.25">
      <c r="A1598">
        <v>2726766</v>
      </c>
      <c r="B1598" t="s">
        <v>506</v>
      </c>
      <c r="C1598" t="s">
        <v>389</v>
      </c>
      <c r="E1598" t="s">
        <v>869</v>
      </c>
      <c r="F1598" t="s">
        <v>14</v>
      </c>
      <c r="G1598" s="54" t="s">
        <v>2584</v>
      </c>
    </row>
    <row r="1599" spans="1:7" x14ac:dyDescent="0.25">
      <c r="A1599">
        <v>1794023</v>
      </c>
      <c r="B1599" t="s">
        <v>1225</v>
      </c>
      <c r="C1599" t="s">
        <v>396</v>
      </c>
      <c r="E1599" t="s">
        <v>869</v>
      </c>
      <c r="F1599" t="s">
        <v>14</v>
      </c>
      <c r="G1599" s="54" t="s">
        <v>2584</v>
      </c>
    </row>
    <row r="1600" spans="1:7" x14ac:dyDescent="0.25">
      <c r="A1600">
        <v>2465951</v>
      </c>
      <c r="B1600" t="s">
        <v>1478</v>
      </c>
      <c r="C1600" t="s">
        <v>311</v>
      </c>
      <c r="E1600" t="s">
        <v>869</v>
      </c>
      <c r="F1600" t="s">
        <v>15</v>
      </c>
      <c r="G1600" s="54" t="s">
        <v>2584</v>
      </c>
    </row>
    <row r="1601" spans="1:7" x14ac:dyDescent="0.25">
      <c r="A1601">
        <v>2347208</v>
      </c>
      <c r="B1601" t="s">
        <v>514</v>
      </c>
      <c r="C1601" t="s">
        <v>329</v>
      </c>
      <c r="E1601" t="s">
        <v>869</v>
      </c>
      <c r="F1601" t="s">
        <v>15</v>
      </c>
      <c r="G1601" s="54" t="s">
        <v>2584</v>
      </c>
    </row>
    <row r="1602" spans="1:7" x14ac:dyDescent="0.25">
      <c r="A1602">
        <v>2650450</v>
      </c>
      <c r="B1602" t="s">
        <v>2475</v>
      </c>
      <c r="C1602" t="s">
        <v>98</v>
      </c>
      <c r="E1602" t="s">
        <v>869</v>
      </c>
      <c r="F1602" t="s">
        <v>15</v>
      </c>
      <c r="G1602" s="54" t="s">
        <v>2585</v>
      </c>
    </row>
    <row r="1603" spans="1:7" x14ac:dyDescent="0.25">
      <c r="A1603">
        <v>2564822</v>
      </c>
      <c r="B1603" t="s">
        <v>1226</v>
      </c>
      <c r="C1603" t="s">
        <v>281</v>
      </c>
      <c r="E1603" t="s">
        <v>869</v>
      </c>
      <c r="F1603" t="s">
        <v>15</v>
      </c>
      <c r="G1603" s="54" t="s">
        <v>2585</v>
      </c>
    </row>
    <row r="1604" spans="1:7" x14ac:dyDescent="0.25">
      <c r="A1604">
        <v>2713820</v>
      </c>
      <c r="B1604" t="s">
        <v>2476</v>
      </c>
      <c r="C1604" t="s">
        <v>93</v>
      </c>
      <c r="E1604" t="s">
        <v>869</v>
      </c>
      <c r="F1604" t="s">
        <v>14</v>
      </c>
      <c r="G1604" s="54" t="s">
        <v>2585</v>
      </c>
    </row>
    <row r="1605" spans="1:7" x14ac:dyDescent="0.25">
      <c r="A1605">
        <v>2631579</v>
      </c>
      <c r="B1605" t="s">
        <v>2477</v>
      </c>
      <c r="C1605" t="s">
        <v>1726</v>
      </c>
      <c r="E1605" t="s">
        <v>869</v>
      </c>
      <c r="F1605" t="s">
        <v>15</v>
      </c>
      <c r="G1605" s="54" t="s">
        <v>2585</v>
      </c>
    </row>
    <row r="1606" spans="1:7" x14ac:dyDescent="0.25">
      <c r="A1606">
        <v>2552948</v>
      </c>
      <c r="B1606" t="s">
        <v>345</v>
      </c>
      <c r="C1606" t="s">
        <v>1479</v>
      </c>
      <c r="E1606" t="s">
        <v>869</v>
      </c>
      <c r="F1606" t="s">
        <v>15</v>
      </c>
      <c r="G1606" s="54" t="s">
        <v>2585</v>
      </c>
    </row>
    <row r="1607" spans="1:7" x14ac:dyDescent="0.25">
      <c r="A1607">
        <v>2469522</v>
      </c>
      <c r="B1607" t="s">
        <v>1480</v>
      </c>
      <c r="C1607" t="s">
        <v>221</v>
      </c>
      <c r="E1607" t="s">
        <v>869</v>
      </c>
      <c r="F1607" t="s">
        <v>15</v>
      </c>
      <c r="G1607" s="54" t="s">
        <v>2585</v>
      </c>
    </row>
    <row r="1608" spans="1:7" x14ac:dyDescent="0.25">
      <c r="A1608">
        <v>1921520</v>
      </c>
      <c r="B1608" t="s">
        <v>768</v>
      </c>
      <c r="C1608" t="s">
        <v>1350</v>
      </c>
      <c r="E1608" t="s">
        <v>869</v>
      </c>
      <c r="F1608" t="s">
        <v>15</v>
      </c>
      <c r="G1608" s="54" t="s">
        <v>2585</v>
      </c>
    </row>
    <row r="1609" spans="1:7" x14ac:dyDescent="0.25">
      <c r="A1609">
        <v>2252555</v>
      </c>
      <c r="B1609" t="s">
        <v>2478</v>
      </c>
      <c r="C1609" t="s">
        <v>1913</v>
      </c>
      <c r="E1609" t="s">
        <v>869</v>
      </c>
      <c r="F1609" t="s">
        <v>14</v>
      </c>
      <c r="G1609" s="54" t="s">
        <v>2585</v>
      </c>
    </row>
    <row r="1610" spans="1:7" x14ac:dyDescent="0.25">
      <c r="A1610">
        <v>2393450</v>
      </c>
      <c r="B1610" t="s">
        <v>2479</v>
      </c>
      <c r="C1610" t="s">
        <v>281</v>
      </c>
      <c r="E1610" t="s">
        <v>869</v>
      </c>
      <c r="F1610" t="s">
        <v>15</v>
      </c>
      <c r="G1610" s="54" t="s">
        <v>2585</v>
      </c>
    </row>
    <row r="1611" spans="1:7" x14ac:dyDescent="0.25">
      <c r="A1611">
        <v>2652110</v>
      </c>
      <c r="B1611" t="s">
        <v>2480</v>
      </c>
      <c r="C1611" t="s">
        <v>1450</v>
      </c>
      <c r="E1611" t="s">
        <v>869</v>
      </c>
      <c r="F1611" t="s">
        <v>15</v>
      </c>
      <c r="G1611" s="54" t="s">
        <v>2585</v>
      </c>
    </row>
    <row r="1612" spans="1:7" x14ac:dyDescent="0.25">
      <c r="A1612">
        <v>2367872</v>
      </c>
      <c r="B1612" t="s">
        <v>1481</v>
      </c>
      <c r="C1612" t="s">
        <v>94</v>
      </c>
      <c r="E1612" t="s">
        <v>869</v>
      </c>
      <c r="F1612" t="s">
        <v>14</v>
      </c>
      <c r="G1612" s="54" t="s">
        <v>2585</v>
      </c>
    </row>
    <row r="1613" spans="1:7" x14ac:dyDescent="0.25">
      <c r="A1613">
        <v>2710140</v>
      </c>
      <c r="B1613" t="s">
        <v>2175</v>
      </c>
      <c r="C1613" t="s">
        <v>73</v>
      </c>
      <c r="E1613" t="s">
        <v>869</v>
      </c>
      <c r="F1613" t="s">
        <v>15</v>
      </c>
      <c r="G1613" s="54" t="s">
        <v>2585</v>
      </c>
    </row>
    <row r="1614" spans="1:7" x14ac:dyDescent="0.25">
      <c r="A1614">
        <v>2343234</v>
      </c>
      <c r="B1614" t="s">
        <v>474</v>
      </c>
      <c r="C1614" t="s">
        <v>118</v>
      </c>
      <c r="E1614" t="s">
        <v>869</v>
      </c>
      <c r="F1614" t="s">
        <v>15</v>
      </c>
      <c r="G1614" s="54" t="s">
        <v>2585</v>
      </c>
    </row>
    <row r="1615" spans="1:7" x14ac:dyDescent="0.25">
      <c r="A1615">
        <v>2681902</v>
      </c>
      <c r="B1615" t="s">
        <v>2481</v>
      </c>
      <c r="C1615" t="s">
        <v>2482</v>
      </c>
      <c r="E1615" t="s">
        <v>869</v>
      </c>
      <c r="F1615" t="s">
        <v>14</v>
      </c>
      <c r="G1615" s="54" t="s">
        <v>2585</v>
      </c>
    </row>
    <row r="1616" spans="1:7" x14ac:dyDescent="0.25">
      <c r="A1616">
        <v>2310769</v>
      </c>
      <c r="B1616" t="s">
        <v>2483</v>
      </c>
      <c r="C1616" t="s">
        <v>2484</v>
      </c>
      <c r="E1616" t="s">
        <v>869</v>
      </c>
      <c r="F1616" t="s">
        <v>15</v>
      </c>
      <c r="G1616" s="54" t="s">
        <v>2585</v>
      </c>
    </row>
    <row r="1617" spans="1:7" x14ac:dyDescent="0.25">
      <c r="A1617">
        <v>2393611</v>
      </c>
      <c r="B1617" t="s">
        <v>2485</v>
      </c>
      <c r="C1617" t="s">
        <v>1127</v>
      </c>
      <c r="E1617" t="s">
        <v>869</v>
      </c>
      <c r="F1617" t="s">
        <v>15</v>
      </c>
      <c r="G1617" s="54" t="s">
        <v>2585</v>
      </c>
    </row>
    <row r="1618" spans="1:7" x14ac:dyDescent="0.25">
      <c r="A1618">
        <v>2393618</v>
      </c>
      <c r="B1618" t="s">
        <v>2485</v>
      </c>
      <c r="C1618" t="s">
        <v>2153</v>
      </c>
      <c r="E1618" t="s">
        <v>869</v>
      </c>
      <c r="F1618" t="s">
        <v>15</v>
      </c>
      <c r="G1618" s="54" t="s">
        <v>2585</v>
      </c>
    </row>
    <row r="1619" spans="1:7" x14ac:dyDescent="0.25">
      <c r="A1619">
        <v>2629386</v>
      </c>
      <c r="B1619" t="s">
        <v>2486</v>
      </c>
      <c r="C1619" t="s">
        <v>153</v>
      </c>
      <c r="E1619" t="s">
        <v>869</v>
      </c>
      <c r="F1619" t="s">
        <v>15</v>
      </c>
      <c r="G1619" s="54" t="s">
        <v>2585</v>
      </c>
    </row>
    <row r="1620" spans="1:7" x14ac:dyDescent="0.25">
      <c r="A1620">
        <v>2690646</v>
      </c>
      <c r="B1620" t="s">
        <v>2487</v>
      </c>
      <c r="C1620" t="s">
        <v>2488</v>
      </c>
      <c r="E1620" t="s">
        <v>869</v>
      </c>
      <c r="F1620" t="s">
        <v>15</v>
      </c>
      <c r="G1620" s="54" t="s">
        <v>2585</v>
      </c>
    </row>
    <row r="1621" spans="1:7" x14ac:dyDescent="0.25">
      <c r="A1621">
        <v>2639201</v>
      </c>
      <c r="B1621" t="s">
        <v>2489</v>
      </c>
      <c r="C1621" t="s">
        <v>149</v>
      </c>
      <c r="E1621" t="s">
        <v>869</v>
      </c>
      <c r="F1621" t="s">
        <v>15</v>
      </c>
      <c r="G1621" s="54" t="s">
        <v>2585</v>
      </c>
    </row>
    <row r="1622" spans="1:7" x14ac:dyDescent="0.25">
      <c r="A1622">
        <v>2165696</v>
      </c>
      <c r="B1622" t="s">
        <v>1482</v>
      </c>
      <c r="C1622" t="s">
        <v>1483</v>
      </c>
      <c r="E1622" t="s">
        <v>869</v>
      </c>
      <c r="F1622" t="s">
        <v>14</v>
      </c>
      <c r="G1622" s="54" t="s">
        <v>2585</v>
      </c>
    </row>
    <row r="1623" spans="1:7" x14ac:dyDescent="0.25">
      <c r="A1623">
        <v>2092148</v>
      </c>
      <c r="B1623" t="s">
        <v>1230</v>
      </c>
      <c r="C1623" t="s">
        <v>122</v>
      </c>
      <c r="E1623" t="s">
        <v>869</v>
      </c>
      <c r="F1623" t="s">
        <v>15</v>
      </c>
      <c r="G1623" s="54" t="s">
        <v>2586</v>
      </c>
    </row>
    <row r="1624" spans="1:7" x14ac:dyDescent="0.25">
      <c r="A1624">
        <v>2381091</v>
      </c>
      <c r="B1624" t="s">
        <v>338</v>
      </c>
      <c r="C1624" t="s">
        <v>543</v>
      </c>
      <c r="E1624" t="s">
        <v>869</v>
      </c>
      <c r="F1624" t="s">
        <v>15</v>
      </c>
      <c r="G1624" s="54" t="s">
        <v>2586</v>
      </c>
    </row>
    <row r="1625" spans="1:7" x14ac:dyDescent="0.25">
      <c r="A1625">
        <v>2467629</v>
      </c>
      <c r="B1625" t="s">
        <v>426</v>
      </c>
      <c r="C1625" t="s">
        <v>821</v>
      </c>
      <c r="E1625" t="s">
        <v>869</v>
      </c>
      <c r="F1625" t="s">
        <v>14</v>
      </c>
      <c r="G1625" s="54" t="s">
        <v>2586</v>
      </c>
    </row>
    <row r="1626" spans="1:7" x14ac:dyDescent="0.25">
      <c r="A1626">
        <v>2118816</v>
      </c>
      <c r="B1626" t="s">
        <v>460</v>
      </c>
      <c r="C1626" t="s">
        <v>53</v>
      </c>
      <c r="E1626" t="s">
        <v>869</v>
      </c>
      <c r="F1626" t="s">
        <v>14</v>
      </c>
      <c r="G1626" s="54" t="s">
        <v>2586</v>
      </c>
    </row>
    <row r="1627" spans="1:7" x14ac:dyDescent="0.25">
      <c r="A1627">
        <v>2106543</v>
      </c>
      <c r="B1627" t="s">
        <v>1231</v>
      </c>
      <c r="C1627" t="s">
        <v>183</v>
      </c>
      <c r="E1627" t="s">
        <v>869</v>
      </c>
      <c r="F1627" t="s">
        <v>14</v>
      </c>
      <c r="G1627" s="54" t="s">
        <v>2586</v>
      </c>
    </row>
    <row r="1628" spans="1:7" x14ac:dyDescent="0.25">
      <c r="A1628">
        <v>2501218</v>
      </c>
      <c r="B1628" t="s">
        <v>1485</v>
      </c>
      <c r="C1628" t="s">
        <v>542</v>
      </c>
      <c r="E1628" t="s">
        <v>869</v>
      </c>
      <c r="F1628" t="s">
        <v>14</v>
      </c>
      <c r="G1628" s="54" t="s">
        <v>2587</v>
      </c>
    </row>
    <row r="1629" spans="1:7" x14ac:dyDescent="0.25">
      <c r="A1629">
        <v>2086857</v>
      </c>
      <c r="B1629" t="s">
        <v>1232</v>
      </c>
      <c r="C1629" t="s">
        <v>63</v>
      </c>
      <c r="E1629" t="s">
        <v>869</v>
      </c>
      <c r="F1629" t="s">
        <v>14</v>
      </c>
      <c r="G1629" s="54" t="s">
        <v>2587</v>
      </c>
    </row>
    <row r="1630" spans="1:7" x14ac:dyDescent="0.25">
      <c r="A1630">
        <v>2564259</v>
      </c>
      <c r="B1630" t="s">
        <v>280</v>
      </c>
      <c r="C1630" t="s">
        <v>265</v>
      </c>
      <c r="E1630" t="s">
        <v>869</v>
      </c>
      <c r="F1630" t="s">
        <v>15</v>
      </c>
      <c r="G1630" s="54" t="s">
        <v>2587</v>
      </c>
    </row>
    <row r="1631" spans="1:7" x14ac:dyDescent="0.25">
      <c r="A1631">
        <v>2186895</v>
      </c>
      <c r="B1631" t="s">
        <v>283</v>
      </c>
      <c r="C1631" t="s">
        <v>864</v>
      </c>
      <c r="E1631" t="s">
        <v>869</v>
      </c>
      <c r="F1631" t="s">
        <v>15</v>
      </c>
      <c r="G1631" s="54" t="s">
        <v>2587</v>
      </c>
    </row>
    <row r="1632" spans="1:7" x14ac:dyDescent="0.25">
      <c r="A1632">
        <v>2674965</v>
      </c>
      <c r="B1632" t="s">
        <v>2490</v>
      </c>
      <c r="C1632" t="s">
        <v>2491</v>
      </c>
      <c r="E1632" t="s">
        <v>869</v>
      </c>
      <c r="F1632" t="s">
        <v>15</v>
      </c>
      <c r="G1632" s="54" t="s">
        <v>2587</v>
      </c>
    </row>
    <row r="1633" spans="1:7" x14ac:dyDescent="0.25">
      <c r="A1633">
        <v>2210138</v>
      </c>
      <c r="B1633" t="s">
        <v>284</v>
      </c>
      <c r="C1633" t="s">
        <v>792</v>
      </c>
      <c r="E1633" t="s">
        <v>869</v>
      </c>
      <c r="F1633" t="s">
        <v>15</v>
      </c>
      <c r="G1633" s="54" t="s">
        <v>2587</v>
      </c>
    </row>
    <row r="1634" spans="1:7" x14ac:dyDescent="0.25">
      <c r="A1634">
        <v>2681281</v>
      </c>
      <c r="B1634" t="s">
        <v>2402</v>
      </c>
      <c r="C1634" t="s">
        <v>63</v>
      </c>
      <c r="E1634" t="s">
        <v>869</v>
      </c>
      <c r="F1634" t="s">
        <v>15</v>
      </c>
      <c r="G1634" s="54" t="s">
        <v>2587</v>
      </c>
    </row>
    <row r="1635" spans="1:7" x14ac:dyDescent="0.25">
      <c r="A1635">
        <v>2470389</v>
      </c>
      <c r="B1635" t="s">
        <v>1487</v>
      </c>
      <c r="C1635" t="s">
        <v>232</v>
      </c>
      <c r="E1635" t="s">
        <v>869</v>
      </c>
      <c r="F1635" t="s">
        <v>15</v>
      </c>
      <c r="G1635" s="54" t="s">
        <v>2587</v>
      </c>
    </row>
    <row r="1636" spans="1:7" x14ac:dyDescent="0.25">
      <c r="A1636">
        <v>2635296</v>
      </c>
      <c r="B1636" t="s">
        <v>2492</v>
      </c>
      <c r="C1636" t="s">
        <v>86</v>
      </c>
      <c r="E1636" t="s">
        <v>869</v>
      </c>
      <c r="F1636" t="s">
        <v>14</v>
      </c>
      <c r="G1636" s="54" t="s">
        <v>2587</v>
      </c>
    </row>
    <row r="1637" spans="1:7" x14ac:dyDescent="0.25">
      <c r="A1637">
        <v>2634889</v>
      </c>
      <c r="B1637" t="s">
        <v>2493</v>
      </c>
      <c r="C1637" t="s">
        <v>109</v>
      </c>
      <c r="E1637" t="s">
        <v>869</v>
      </c>
      <c r="F1637" t="s">
        <v>14</v>
      </c>
      <c r="G1637" s="54" t="s">
        <v>2587</v>
      </c>
    </row>
    <row r="1638" spans="1:7" x14ac:dyDescent="0.25">
      <c r="A1638">
        <v>2290198</v>
      </c>
      <c r="B1638" t="s">
        <v>1488</v>
      </c>
      <c r="C1638" t="s">
        <v>140</v>
      </c>
      <c r="E1638" t="s">
        <v>869</v>
      </c>
      <c r="F1638" t="s">
        <v>15</v>
      </c>
      <c r="G1638" s="54" t="s">
        <v>2587</v>
      </c>
    </row>
    <row r="1639" spans="1:7" x14ac:dyDescent="0.25">
      <c r="A1639">
        <v>2703345</v>
      </c>
      <c r="B1639" t="s">
        <v>1460</v>
      </c>
      <c r="C1639" t="s">
        <v>44</v>
      </c>
      <c r="E1639" t="s">
        <v>869</v>
      </c>
      <c r="F1639" t="s">
        <v>15</v>
      </c>
      <c r="G1639" s="54" t="s">
        <v>2587</v>
      </c>
    </row>
    <row r="1640" spans="1:7" x14ac:dyDescent="0.25">
      <c r="A1640">
        <v>2525587</v>
      </c>
      <c r="B1640" t="s">
        <v>784</v>
      </c>
      <c r="C1640" t="s">
        <v>1489</v>
      </c>
      <c r="E1640" t="s">
        <v>869</v>
      </c>
      <c r="F1640" t="s">
        <v>15</v>
      </c>
      <c r="G1640" s="54" t="s">
        <v>2587</v>
      </c>
    </row>
    <row r="1641" spans="1:7" x14ac:dyDescent="0.25">
      <c r="A1641">
        <v>2718999</v>
      </c>
      <c r="B1641" t="s">
        <v>2494</v>
      </c>
      <c r="C1641" t="s">
        <v>2495</v>
      </c>
      <c r="E1641" t="s">
        <v>869</v>
      </c>
      <c r="F1641" t="s">
        <v>14</v>
      </c>
      <c r="G1641" s="54" t="s">
        <v>2587</v>
      </c>
    </row>
    <row r="1642" spans="1:7" x14ac:dyDescent="0.25">
      <c r="A1642">
        <v>1891907</v>
      </c>
      <c r="B1642" t="s">
        <v>466</v>
      </c>
      <c r="C1642" t="s">
        <v>1490</v>
      </c>
      <c r="E1642" t="s">
        <v>869</v>
      </c>
      <c r="F1642" t="s">
        <v>14</v>
      </c>
      <c r="G1642" s="54" t="s">
        <v>2587</v>
      </c>
    </row>
    <row r="1643" spans="1:7" x14ac:dyDescent="0.25">
      <c r="A1643">
        <v>2657232</v>
      </c>
      <c r="B1643" t="s">
        <v>2496</v>
      </c>
      <c r="C1643" t="s">
        <v>1514</v>
      </c>
      <c r="E1643" t="s">
        <v>869</v>
      </c>
      <c r="F1643" t="s">
        <v>15</v>
      </c>
      <c r="G1643" s="54" t="s">
        <v>2588</v>
      </c>
    </row>
    <row r="1644" spans="1:7" x14ac:dyDescent="0.25">
      <c r="A1644">
        <v>2659375</v>
      </c>
      <c r="B1644" t="s">
        <v>2497</v>
      </c>
      <c r="C1644" t="s">
        <v>2498</v>
      </c>
      <c r="E1644" t="s">
        <v>869</v>
      </c>
      <c r="F1644" t="s">
        <v>15</v>
      </c>
      <c r="G1644" s="54" t="s">
        <v>2588</v>
      </c>
    </row>
    <row r="1645" spans="1:7" x14ac:dyDescent="0.25">
      <c r="A1645">
        <v>2676000</v>
      </c>
      <c r="B1645" t="s">
        <v>239</v>
      </c>
      <c r="C1645" t="s">
        <v>2499</v>
      </c>
      <c r="E1645" t="s">
        <v>869</v>
      </c>
      <c r="F1645" t="s">
        <v>14</v>
      </c>
      <c r="G1645" s="54" t="s">
        <v>2588</v>
      </c>
    </row>
    <row r="1646" spans="1:7" x14ac:dyDescent="0.25">
      <c r="A1646">
        <v>2676014</v>
      </c>
      <c r="B1646" t="s">
        <v>2500</v>
      </c>
      <c r="C1646" t="s">
        <v>503</v>
      </c>
      <c r="E1646" t="s">
        <v>869</v>
      </c>
      <c r="F1646" t="s">
        <v>15</v>
      </c>
      <c r="G1646" s="54" t="s">
        <v>2588</v>
      </c>
    </row>
    <row r="1647" spans="1:7" x14ac:dyDescent="0.25">
      <c r="A1647">
        <v>2659347</v>
      </c>
      <c r="B1647" t="s">
        <v>2501</v>
      </c>
      <c r="C1647" t="s">
        <v>68</v>
      </c>
      <c r="E1647" t="s">
        <v>869</v>
      </c>
      <c r="F1647" t="s">
        <v>15</v>
      </c>
      <c r="G1647" s="54" t="s">
        <v>2588</v>
      </c>
    </row>
    <row r="1648" spans="1:7" x14ac:dyDescent="0.25">
      <c r="A1648">
        <v>2602494</v>
      </c>
      <c r="B1648" t="s">
        <v>1239</v>
      </c>
      <c r="C1648" t="s">
        <v>1240</v>
      </c>
      <c r="E1648" t="s">
        <v>869</v>
      </c>
      <c r="F1648" t="s">
        <v>15</v>
      </c>
      <c r="G1648" s="54" t="s">
        <v>2588</v>
      </c>
    </row>
    <row r="1649" spans="1:7" x14ac:dyDescent="0.25">
      <c r="A1649">
        <v>2676035</v>
      </c>
      <c r="B1649" t="s">
        <v>2502</v>
      </c>
      <c r="C1649" t="s">
        <v>2503</v>
      </c>
      <c r="E1649" t="s">
        <v>869</v>
      </c>
      <c r="F1649" t="s">
        <v>15</v>
      </c>
      <c r="G1649" s="54" t="s">
        <v>2588</v>
      </c>
    </row>
    <row r="1650" spans="1:7" x14ac:dyDescent="0.25">
      <c r="A1650">
        <v>2113473</v>
      </c>
      <c r="B1650" t="s">
        <v>2504</v>
      </c>
      <c r="C1650" t="s">
        <v>281</v>
      </c>
      <c r="E1650" t="s">
        <v>869</v>
      </c>
      <c r="F1650" t="s">
        <v>15</v>
      </c>
      <c r="G1650" s="54" t="s">
        <v>2588</v>
      </c>
    </row>
    <row r="1651" spans="1:7" x14ac:dyDescent="0.25">
      <c r="A1651">
        <v>1712029</v>
      </c>
      <c r="B1651" t="s">
        <v>2505</v>
      </c>
      <c r="C1651" t="s">
        <v>60</v>
      </c>
      <c r="E1651" t="s">
        <v>869</v>
      </c>
      <c r="F1651" t="s">
        <v>15</v>
      </c>
      <c r="G1651" s="54" t="s">
        <v>2588</v>
      </c>
    </row>
    <row r="1652" spans="1:7" x14ac:dyDescent="0.25">
      <c r="A1652">
        <v>1884917</v>
      </c>
      <c r="B1652" t="s">
        <v>340</v>
      </c>
      <c r="C1652" t="s">
        <v>329</v>
      </c>
      <c r="E1652" t="s">
        <v>869</v>
      </c>
      <c r="F1652" t="s">
        <v>15</v>
      </c>
      <c r="G1652" s="54" t="s">
        <v>2588</v>
      </c>
    </row>
    <row r="1653" spans="1:7" x14ac:dyDescent="0.25">
      <c r="A1653">
        <v>2566773</v>
      </c>
      <c r="B1653" t="s">
        <v>1491</v>
      </c>
      <c r="C1653" t="s">
        <v>328</v>
      </c>
      <c r="E1653" t="s">
        <v>869</v>
      </c>
      <c r="F1653" t="s">
        <v>15</v>
      </c>
      <c r="G1653" s="54" t="s">
        <v>2588</v>
      </c>
    </row>
    <row r="1654" spans="1:7" x14ac:dyDescent="0.25">
      <c r="A1654">
        <v>2362555</v>
      </c>
      <c r="B1654" t="s">
        <v>1492</v>
      </c>
      <c r="C1654" t="s">
        <v>992</v>
      </c>
      <c r="E1654" t="s">
        <v>869</v>
      </c>
      <c r="F1654" t="s">
        <v>15</v>
      </c>
      <c r="G1654" s="54" t="s">
        <v>2588</v>
      </c>
    </row>
    <row r="1655" spans="1:7" x14ac:dyDescent="0.25">
      <c r="A1655">
        <v>2657067</v>
      </c>
      <c r="B1655" t="s">
        <v>2506</v>
      </c>
      <c r="C1655" t="s">
        <v>373</v>
      </c>
      <c r="E1655" t="s">
        <v>869</v>
      </c>
      <c r="F1655" t="s">
        <v>15</v>
      </c>
      <c r="G1655" s="54" t="s">
        <v>2588</v>
      </c>
    </row>
    <row r="1656" spans="1:7" x14ac:dyDescent="0.25">
      <c r="A1656">
        <v>1976039</v>
      </c>
      <c r="B1656" t="s">
        <v>435</v>
      </c>
      <c r="C1656" t="s">
        <v>2507</v>
      </c>
      <c r="E1656" t="s">
        <v>869</v>
      </c>
      <c r="F1656" t="s">
        <v>15</v>
      </c>
      <c r="G1656" s="54" t="s">
        <v>2588</v>
      </c>
    </row>
    <row r="1657" spans="1:7" x14ac:dyDescent="0.25">
      <c r="A1657">
        <v>2693450</v>
      </c>
      <c r="B1657" t="s">
        <v>2508</v>
      </c>
      <c r="C1657" t="s">
        <v>2509</v>
      </c>
      <c r="E1657" t="s">
        <v>869</v>
      </c>
      <c r="F1657" t="s">
        <v>15</v>
      </c>
      <c r="G1657" s="54" t="s">
        <v>2588</v>
      </c>
    </row>
    <row r="1658" spans="1:7" x14ac:dyDescent="0.25">
      <c r="A1658">
        <v>2215739</v>
      </c>
      <c r="B1658" t="s">
        <v>1493</v>
      </c>
      <c r="C1658" t="s">
        <v>573</v>
      </c>
      <c r="E1658" t="s">
        <v>869</v>
      </c>
      <c r="F1658" t="s">
        <v>15</v>
      </c>
      <c r="G1658" s="54" t="s">
        <v>2588</v>
      </c>
    </row>
    <row r="1659" spans="1:7" x14ac:dyDescent="0.25">
      <c r="A1659">
        <v>2445229</v>
      </c>
      <c r="B1659" t="s">
        <v>2510</v>
      </c>
      <c r="C1659" t="s">
        <v>286</v>
      </c>
      <c r="E1659" t="s">
        <v>869</v>
      </c>
      <c r="F1659" t="s">
        <v>15</v>
      </c>
      <c r="G1659" s="54" t="s">
        <v>2588</v>
      </c>
    </row>
    <row r="1660" spans="1:7" x14ac:dyDescent="0.25">
      <c r="A1660">
        <v>2659274</v>
      </c>
      <c r="B1660" t="s">
        <v>2511</v>
      </c>
      <c r="C1660" t="s">
        <v>117</v>
      </c>
      <c r="E1660" t="s">
        <v>869</v>
      </c>
      <c r="F1660" t="s">
        <v>15</v>
      </c>
      <c r="G1660" s="54" t="s">
        <v>2588</v>
      </c>
    </row>
    <row r="1661" spans="1:7" x14ac:dyDescent="0.25">
      <c r="A1661">
        <v>2204262</v>
      </c>
      <c r="B1661" t="s">
        <v>1494</v>
      </c>
      <c r="C1661" t="s">
        <v>84</v>
      </c>
      <c r="E1661" t="s">
        <v>869</v>
      </c>
      <c r="F1661" t="s">
        <v>14</v>
      </c>
      <c r="G1661" s="54" t="s">
        <v>2588</v>
      </c>
    </row>
    <row r="1662" spans="1:7" x14ac:dyDescent="0.25">
      <c r="A1662">
        <v>2676053</v>
      </c>
      <c r="B1662" t="s">
        <v>2512</v>
      </c>
      <c r="C1662" t="s">
        <v>60</v>
      </c>
      <c r="E1662" t="s">
        <v>869</v>
      </c>
      <c r="F1662" t="s">
        <v>15</v>
      </c>
      <c r="G1662" s="54" t="s">
        <v>2588</v>
      </c>
    </row>
    <row r="1663" spans="1:7" x14ac:dyDescent="0.25">
      <c r="A1663">
        <v>2113464</v>
      </c>
      <c r="B1663" t="s">
        <v>1496</v>
      </c>
      <c r="C1663" t="s">
        <v>550</v>
      </c>
      <c r="E1663" t="s">
        <v>869</v>
      </c>
      <c r="F1663" t="s">
        <v>14</v>
      </c>
      <c r="G1663" s="54" t="s">
        <v>2588</v>
      </c>
    </row>
    <row r="1664" spans="1:7" x14ac:dyDescent="0.25">
      <c r="A1664">
        <v>2657044</v>
      </c>
      <c r="B1664" t="s">
        <v>2513</v>
      </c>
      <c r="C1664" t="s">
        <v>253</v>
      </c>
      <c r="E1664" t="s">
        <v>869</v>
      </c>
      <c r="F1664" t="s">
        <v>15</v>
      </c>
      <c r="G1664" s="54" t="s">
        <v>2588</v>
      </c>
    </row>
    <row r="1665" spans="1:7" x14ac:dyDescent="0.25">
      <c r="A1665">
        <v>2657094</v>
      </c>
      <c r="B1665" t="s">
        <v>2514</v>
      </c>
      <c r="C1665" t="s">
        <v>99</v>
      </c>
      <c r="E1665" t="s">
        <v>869</v>
      </c>
      <c r="F1665" t="s">
        <v>15</v>
      </c>
      <c r="G1665" s="54" t="s">
        <v>2588</v>
      </c>
    </row>
    <row r="1666" spans="1:7" x14ac:dyDescent="0.25">
      <c r="A1666">
        <v>2317566</v>
      </c>
      <c r="B1666" t="s">
        <v>2515</v>
      </c>
      <c r="C1666" t="s">
        <v>2516</v>
      </c>
      <c r="E1666" t="s">
        <v>869</v>
      </c>
      <c r="F1666" t="s">
        <v>15</v>
      </c>
      <c r="G1666" s="54" t="s">
        <v>2588</v>
      </c>
    </row>
    <row r="1667" spans="1:7" x14ac:dyDescent="0.25">
      <c r="A1667">
        <v>2445239</v>
      </c>
      <c r="B1667" t="s">
        <v>1246</v>
      </c>
      <c r="C1667" t="s">
        <v>67</v>
      </c>
      <c r="E1667" t="s">
        <v>869</v>
      </c>
      <c r="F1667" t="s">
        <v>15</v>
      </c>
      <c r="G1667" s="54" t="s">
        <v>2588</v>
      </c>
    </row>
    <row r="1668" spans="1:7" x14ac:dyDescent="0.25">
      <c r="A1668">
        <v>2659257</v>
      </c>
      <c r="B1668" t="s">
        <v>160</v>
      </c>
      <c r="C1668" t="s">
        <v>149</v>
      </c>
      <c r="E1668" t="s">
        <v>869</v>
      </c>
      <c r="F1668" t="s">
        <v>15</v>
      </c>
      <c r="G1668" s="54" t="s">
        <v>2588</v>
      </c>
    </row>
    <row r="1669" spans="1:7" x14ac:dyDescent="0.25">
      <c r="A1669">
        <v>2552789</v>
      </c>
      <c r="B1669" t="s">
        <v>1497</v>
      </c>
      <c r="C1669" t="s">
        <v>818</v>
      </c>
      <c r="E1669" t="s">
        <v>869</v>
      </c>
      <c r="F1669" t="s">
        <v>15</v>
      </c>
      <c r="G1669" s="54" t="s">
        <v>2588</v>
      </c>
    </row>
    <row r="1670" spans="1:7" x14ac:dyDescent="0.25">
      <c r="A1670">
        <v>2715963</v>
      </c>
      <c r="B1670" t="s">
        <v>2517</v>
      </c>
      <c r="C1670" t="s">
        <v>1886</v>
      </c>
      <c r="E1670" t="s">
        <v>869</v>
      </c>
      <c r="F1670" t="s">
        <v>14</v>
      </c>
      <c r="G1670" s="54" t="s">
        <v>2588</v>
      </c>
    </row>
    <row r="1671" spans="1:7" x14ac:dyDescent="0.25">
      <c r="A1671">
        <v>2393437</v>
      </c>
      <c r="B1671" t="s">
        <v>2518</v>
      </c>
      <c r="C1671" t="s">
        <v>1254</v>
      </c>
      <c r="E1671" t="s">
        <v>869</v>
      </c>
      <c r="F1671" t="s">
        <v>14</v>
      </c>
      <c r="G1671" s="54" t="s">
        <v>2589</v>
      </c>
    </row>
    <row r="1672" spans="1:7" x14ac:dyDescent="0.25">
      <c r="A1672">
        <v>1989345</v>
      </c>
      <c r="B1672" t="s">
        <v>1247</v>
      </c>
      <c r="C1672" t="s">
        <v>62</v>
      </c>
      <c r="E1672" t="s">
        <v>869</v>
      </c>
      <c r="F1672" t="s">
        <v>14</v>
      </c>
      <c r="G1672" s="54" t="s">
        <v>2589</v>
      </c>
    </row>
    <row r="1673" spans="1:7" x14ac:dyDescent="0.25">
      <c r="A1673">
        <v>2547696</v>
      </c>
      <c r="B1673" t="s">
        <v>1248</v>
      </c>
      <c r="C1673" t="s">
        <v>289</v>
      </c>
      <c r="E1673" t="s">
        <v>869</v>
      </c>
      <c r="F1673" t="s">
        <v>15</v>
      </c>
      <c r="G1673" s="54" t="s">
        <v>2589</v>
      </c>
    </row>
    <row r="1674" spans="1:7" x14ac:dyDescent="0.25">
      <c r="A1674">
        <v>1701925</v>
      </c>
      <c r="B1674" t="s">
        <v>1498</v>
      </c>
      <c r="C1674" t="s">
        <v>592</v>
      </c>
      <c r="E1674" t="s">
        <v>869</v>
      </c>
      <c r="F1674" t="s">
        <v>14</v>
      </c>
      <c r="G1674" s="54" t="s">
        <v>2589</v>
      </c>
    </row>
    <row r="1675" spans="1:7" x14ac:dyDescent="0.25">
      <c r="A1675">
        <v>2544336</v>
      </c>
      <c r="B1675" t="s">
        <v>1499</v>
      </c>
      <c r="C1675" t="s">
        <v>201</v>
      </c>
      <c r="E1675" t="s">
        <v>869</v>
      </c>
      <c r="F1675" t="s">
        <v>15</v>
      </c>
      <c r="G1675" s="54" t="s">
        <v>2589</v>
      </c>
    </row>
    <row r="1676" spans="1:7" x14ac:dyDescent="0.25">
      <c r="A1676">
        <v>2667216</v>
      </c>
      <c r="B1676" t="s">
        <v>2113</v>
      </c>
      <c r="C1676" t="s">
        <v>217</v>
      </c>
      <c r="E1676" t="s">
        <v>869</v>
      </c>
      <c r="F1676" t="s">
        <v>15</v>
      </c>
      <c r="G1676" s="54" t="s">
        <v>2589</v>
      </c>
    </row>
    <row r="1677" spans="1:7" x14ac:dyDescent="0.25">
      <c r="A1677">
        <v>2215737</v>
      </c>
      <c r="B1677" t="s">
        <v>1500</v>
      </c>
      <c r="C1677" t="s">
        <v>179</v>
      </c>
      <c r="E1677" t="s">
        <v>869</v>
      </c>
      <c r="F1677" t="s">
        <v>15</v>
      </c>
      <c r="G1677" s="54" t="s">
        <v>2589</v>
      </c>
    </row>
    <row r="1678" spans="1:7" x14ac:dyDescent="0.25">
      <c r="A1678">
        <v>2097335</v>
      </c>
      <c r="B1678" t="s">
        <v>310</v>
      </c>
      <c r="C1678" t="s">
        <v>96</v>
      </c>
      <c r="E1678" t="s">
        <v>869</v>
      </c>
      <c r="F1678" t="s">
        <v>14</v>
      </c>
      <c r="G1678" s="54" t="s">
        <v>2589</v>
      </c>
    </row>
    <row r="1679" spans="1:7" x14ac:dyDescent="0.25">
      <c r="A1679">
        <v>2446855</v>
      </c>
      <c r="B1679" t="s">
        <v>1253</v>
      </c>
      <c r="C1679" t="s">
        <v>70</v>
      </c>
      <c r="E1679" t="s">
        <v>869</v>
      </c>
      <c r="F1679" t="s">
        <v>14</v>
      </c>
      <c r="G1679" s="54" t="s">
        <v>2589</v>
      </c>
    </row>
    <row r="1680" spans="1:7" x14ac:dyDescent="0.25">
      <c r="A1680">
        <v>2343725</v>
      </c>
      <c r="B1680" t="s">
        <v>1501</v>
      </c>
      <c r="C1680" t="s">
        <v>1502</v>
      </c>
      <c r="E1680" t="s">
        <v>869</v>
      </c>
      <c r="F1680" t="s">
        <v>14</v>
      </c>
      <c r="G1680" s="54" t="s">
        <v>2589</v>
      </c>
    </row>
    <row r="1681" spans="1:7" x14ac:dyDescent="0.25">
      <c r="A1681">
        <v>2485781</v>
      </c>
      <c r="B1681" t="s">
        <v>380</v>
      </c>
      <c r="C1681" t="s">
        <v>203</v>
      </c>
      <c r="E1681" t="s">
        <v>869</v>
      </c>
      <c r="F1681" t="s">
        <v>14</v>
      </c>
      <c r="G1681" s="54" t="s">
        <v>2589</v>
      </c>
    </row>
    <row r="1682" spans="1:7" x14ac:dyDescent="0.25">
      <c r="A1682">
        <v>1930161</v>
      </c>
      <c r="B1682" t="s">
        <v>1257</v>
      </c>
      <c r="C1682" t="s">
        <v>1258</v>
      </c>
      <c r="E1682" t="s">
        <v>869</v>
      </c>
      <c r="F1682" t="s">
        <v>14</v>
      </c>
      <c r="G1682" s="54" t="s">
        <v>2589</v>
      </c>
    </row>
    <row r="1683" spans="1:7" x14ac:dyDescent="0.25">
      <c r="A1683">
        <v>1836812</v>
      </c>
      <c r="B1683" t="s">
        <v>536</v>
      </c>
      <c r="C1683" t="s">
        <v>550</v>
      </c>
      <c r="E1683" t="s">
        <v>869</v>
      </c>
      <c r="F1683" t="s">
        <v>14</v>
      </c>
      <c r="G1683" s="54" t="s">
        <v>2589</v>
      </c>
    </row>
    <row r="1684" spans="1:7" x14ac:dyDescent="0.25">
      <c r="A1684">
        <v>2539121</v>
      </c>
      <c r="B1684" t="s">
        <v>757</v>
      </c>
      <c r="C1684" t="s">
        <v>123</v>
      </c>
      <c r="E1684" t="s">
        <v>869</v>
      </c>
      <c r="F1684" t="s">
        <v>15</v>
      </c>
      <c r="G1684" s="54" t="s">
        <v>2589</v>
      </c>
    </row>
    <row r="1685" spans="1:7" x14ac:dyDescent="0.25">
      <c r="A1685">
        <v>2644798</v>
      </c>
      <c r="B1685" t="s">
        <v>2519</v>
      </c>
      <c r="C1685" t="s">
        <v>569</v>
      </c>
      <c r="E1685" t="s">
        <v>869</v>
      </c>
      <c r="F1685" t="s">
        <v>15</v>
      </c>
      <c r="G1685" s="54" t="s">
        <v>2590</v>
      </c>
    </row>
    <row r="1686" spans="1:7" x14ac:dyDescent="0.25">
      <c r="A1686">
        <v>1923934</v>
      </c>
      <c r="B1686" t="s">
        <v>766</v>
      </c>
      <c r="C1686" t="s">
        <v>589</v>
      </c>
      <c r="E1686" t="s">
        <v>869</v>
      </c>
      <c r="F1686" t="s">
        <v>15</v>
      </c>
      <c r="G1686" s="54" t="s">
        <v>2590</v>
      </c>
    </row>
    <row r="1687" spans="1:7" x14ac:dyDescent="0.25">
      <c r="A1687">
        <v>2523035</v>
      </c>
      <c r="B1687" t="s">
        <v>581</v>
      </c>
      <c r="C1687" t="s">
        <v>56</v>
      </c>
      <c r="E1687" t="s">
        <v>869</v>
      </c>
      <c r="F1687" t="s">
        <v>14</v>
      </c>
      <c r="G1687" s="54" t="s">
        <v>2590</v>
      </c>
    </row>
    <row r="1688" spans="1:7" x14ac:dyDescent="0.25">
      <c r="A1688">
        <v>2331961</v>
      </c>
      <c r="B1688" t="s">
        <v>1505</v>
      </c>
      <c r="C1688" t="s">
        <v>81</v>
      </c>
      <c r="E1688" t="s">
        <v>869</v>
      </c>
      <c r="F1688" t="s">
        <v>14</v>
      </c>
      <c r="G1688" s="54" t="s">
        <v>2590</v>
      </c>
    </row>
    <row r="1689" spans="1:7" x14ac:dyDescent="0.25">
      <c r="A1689">
        <v>2249410</v>
      </c>
      <c r="B1689" t="s">
        <v>2520</v>
      </c>
      <c r="C1689" t="s">
        <v>2521</v>
      </c>
      <c r="E1689" t="s">
        <v>869</v>
      </c>
      <c r="F1689" t="s">
        <v>14</v>
      </c>
      <c r="G1689" s="54" t="s">
        <v>2590</v>
      </c>
    </row>
    <row r="1690" spans="1:7" x14ac:dyDescent="0.25">
      <c r="A1690">
        <v>2566604</v>
      </c>
      <c r="B1690" t="s">
        <v>332</v>
      </c>
      <c r="C1690" t="s">
        <v>550</v>
      </c>
      <c r="E1690" t="s">
        <v>869</v>
      </c>
      <c r="F1690" t="s">
        <v>14</v>
      </c>
      <c r="G1690" s="54" t="s">
        <v>2590</v>
      </c>
    </row>
    <row r="1691" spans="1:7" x14ac:dyDescent="0.25">
      <c r="A1691">
        <v>1923950</v>
      </c>
      <c r="B1691" t="s">
        <v>454</v>
      </c>
      <c r="C1691" t="s">
        <v>811</v>
      </c>
      <c r="E1691" t="s">
        <v>869</v>
      </c>
      <c r="F1691" t="s">
        <v>15</v>
      </c>
      <c r="G1691" s="54" t="s">
        <v>2590</v>
      </c>
    </row>
    <row r="1692" spans="1:7" x14ac:dyDescent="0.25">
      <c r="A1692">
        <v>2642899</v>
      </c>
      <c r="B1692" t="s">
        <v>2522</v>
      </c>
      <c r="C1692" t="s">
        <v>218</v>
      </c>
      <c r="E1692" t="s">
        <v>869</v>
      </c>
      <c r="F1692" t="s">
        <v>15</v>
      </c>
      <c r="G1692" s="54" t="s">
        <v>2590</v>
      </c>
    </row>
    <row r="1693" spans="1:7" x14ac:dyDescent="0.25">
      <c r="A1693">
        <v>2254378</v>
      </c>
      <c r="B1693" t="s">
        <v>1506</v>
      </c>
      <c r="C1693" t="s">
        <v>146</v>
      </c>
      <c r="E1693" t="s">
        <v>869</v>
      </c>
      <c r="F1693" t="s">
        <v>14</v>
      </c>
      <c r="G1693" s="54" t="s">
        <v>2590</v>
      </c>
    </row>
    <row r="1694" spans="1:7" x14ac:dyDescent="0.25">
      <c r="A1694">
        <v>1956856</v>
      </c>
      <c r="B1694" t="s">
        <v>322</v>
      </c>
      <c r="C1694" t="s">
        <v>270</v>
      </c>
      <c r="E1694" t="s">
        <v>869</v>
      </c>
      <c r="F1694" t="s">
        <v>14</v>
      </c>
      <c r="G1694" s="54" t="s">
        <v>2591</v>
      </c>
    </row>
    <row r="1695" spans="1:7" x14ac:dyDescent="0.25">
      <c r="A1695">
        <v>1880998</v>
      </c>
      <c r="B1695" t="s">
        <v>490</v>
      </c>
      <c r="C1695" t="s">
        <v>424</v>
      </c>
      <c r="E1695" t="s">
        <v>869</v>
      </c>
      <c r="F1695" t="s">
        <v>14</v>
      </c>
      <c r="G1695" s="54" t="s">
        <v>2591</v>
      </c>
    </row>
    <row r="1696" spans="1:7" x14ac:dyDescent="0.25">
      <c r="A1696">
        <v>2544818</v>
      </c>
      <c r="B1696" t="s">
        <v>1265</v>
      </c>
      <c r="C1696" t="s">
        <v>189</v>
      </c>
      <c r="E1696" t="s">
        <v>869</v>
      </c>
      <c r="F1696" t="s">
        <v>15</v>
      </c>
      <c r="G1696" s="54" t="s">
        <v>2592</v>
      </c>
    </row>
    <row r="1697" spans="1:7" x14ac:dyDescent="0.25">
      <c r="A1697">
        <v>2484150</v>
      </c>
      <c r="B1697" t="s">
        <v>769</v>
      </c>
      <c r="C1697" t="s">
        <v>1266</v>
      </c>
      <c r="E1697" t="s">
        <v>869</v>
      </c>
      <c r="F1697" t="s">
        <v>15</v>
      </c>
      <c r="G1697" s="54" t="s">
        <v>2592</v>
      </c>
    </row>
    <row r="1698" spans="1:7" x14ac:dyDescent="0.25">
      <c r="A1698">
        <v>2455846</v>
      </c>
      <c r="B1698" t="s">
        <v>1507</v>
      </c>
      <c r="C1698" t="s">
        <v>60</v>
      </c>
      <c r="E1698" t="s">
        <v>869</v>
      </c>
      <c r="F1698" t="s">
        <v>15</v>
      </c>
      <c r="G1698" s="54" t="s">
        <v>2592</v>
      </c>
    </row>
    <row r="1699" spans="1:7" x14ac:dyDescent="0.25">
      <c r="A1699">
        <v>2330871</v>
      </c>
      <c r="B1699" t="s">
        <v>1267</v>
      </c>
      <c r="C1699" t="s">
        <v>1268</v>
      </c>
      <c r="E1699" t="s">
        <v>869</v>
      </c>
      <c r="F1699" t="s">
        <v>14</v>
      </c>
      <c r="G1699" s="54" t="s">
        <v>2592</v>
      </c>
    </row>
    <row r="1700" spans="1:7" x14ac:dyDescent="0.25">
      <c r="A1700">
        <v>2396772</v>
      </c>
      <c r="B1700" t="s">
        <v>1270</v>
      </c>
      <c r="C1700" t="s">
        <v>296</v>
      </c>
      <c r="E1700" t="s">
        <v>869</v>
      </c>
      <c r="F1700" t="s">
        <v>14</v>
      </c>
      <c r="G1700" s="54" t="s">
        <v>2592</v>
      </c>
    </row>
    <row r="1701" spans="1:7" x14ac:dyDescent="0.25">
      <c r="A1701">
        <v>2499709</v>
      </c>
      <c r="B1701" t="s">
        <v>348</v>
      </c>
      <c r="C1701" t="s">
        <v>1516</v>
      </c>
      <c r="E1701" t="s">
        <v>869</v>
      </c>
      <c r="F1701" t="s">
        <v>14</v>
      </c>
      <c r="G1701" s="54" t="s">
        <v>2592</v>
      </c>
    </row>
    <row r="1702" spans="1:7" x14ac:dyDescent="0.25">
      <c r="A1702">
        <v>2683920</v>
      </c>
      <c r="B1702" t="s">
        <v>2523</v>
      </c>
      <c r="C1702" t="s">
        <v>1032</v>
      </c>
      <c r="E1702" t="s">
        <v>869</v>
      </c>
      <c r="F1702" t="s">
        <v>15</v>
      </c>
      <c r="G1702" s="54" t="s">
        <v>2592</v>
      </c>
    </row>
    <row r="1703" spans="1:7" x14ac:dyDescent="0.25">
      <c r="A1703">
        <v>2499713</v>
      </c>
      <c r="B1703" t="s">
        <v>1508</v>
      </c>
      <c r="C1703" t="s">
        <v>295</v>
      </c>
      <c r="E1703" t="s">
        <v>869</v>
      </c>
      <c r="F1703" t="s">
        <v>15</v>
      </c>
      <c r="G1703" s="54" t="s">
        <v>2592</v>
      </c>
    </row>
    <row r="1704" spans="1:7" x14ac:dyDescent="0.25">
      <c r="A1704">
        <v>2646086</v>
      </c>
      <c r="B1704" t="s">
        <v>2524</v>
      </c>
      <c r="C1704" t="s">
        <v>943</v>
      </c>
      <c r="E1704" t="s">
        <v>869</v>
      </c>
      <c r="F1704" t="s">
        <v>15</v>
      </c>
      <c r="G1704" s="54" t="s">
        <v>2592</v>
      </c>
    </row>
    <row r="1705" spans="1:7" x14ac:dyDescent="0.25">
      <c r="A1705">
        <v>2573004</v>
      </c>
      <c r="B1705" t="s">
        <v>1509</v>
      </c>
      <c r="C1705" t="s">
        <v>281</v>
      </c>
      <c r="E1705" t="s">
        <v>869</v>
      </c>
      <c r="F1705" t="s">
        <v>15</v>
      </c>
      <c r="G1705" s="54" t="s">
        <v>2592</v>
      </c>
    </row>
    <row r="1706" spans="1:7" x14ac:dyDescent="0.25">
      <c r="A1706">
        <v>2609607</v>
      </c>
      <c r="B1706" t="s">
        <v>433</v>
      </c>
      <c r="C1706" t="s">
        <v>75</v>
      </c>
      <c r="E1706" t="s">
        <v>869</v>
      </c>
      <c r="F1706" t="s">
        <v>14</v>
      </c>
      <c r="G1706" s="54" t="s">
        <v>2592</v>
      </c>
    </row>
    <row r="1707" spans="1:7" x14ac:dyDescent="0.25">
      <c r="A1707">
        <v>2329643</v>
      </c>
      <c r="B1707" t="s">
        <v>1271</v>
      </c>
      <c r="C1707" t="s">
        <v>278</v>
      </c>
      <c r="E1707" t="s">
        <v>869</v>
      </c>
      <c r="F1707" t="s">
        <v>14</v>
      </c>
      <c r="G1707" s="54" t="s">
        <v>2592</v>
      </c>
    </row>
    <row r="1708" spans="1:7" x14ac:dyDescent="0.25">
      <c r="A1708">
        <v>2455872</v>
      </c>
      <c r="B1708" t="s">
        <v>1510</v>
      </c>
      <c r="C1708" t="s">
        <v>1511</v>
      </c>
      <c r="E1708" t="s">
        <v>869</v>
      </c>
      <c r="F1708" t="s">
        <v>14</v>
      </c>
      <c r="G1708" s="54" t="s">
        <v>2592</v>
      </c>
    </row>
    <row r="1709" spans="1:7" x14ac:dyDescent="0.25">
      <c r="A1709">
        <v>1654032</v>
      </c>
      <c r="B1709" t="s">
        <v>609</v>
      </c>
      <c r="C1709" t="s">
        <v>92</v>
      </c>
      <c r="E1709" t="s">
        <v>869</v>
      </c>
      <c r="F1709" t="s">
        <v>14</v>
      </c>
      <c r="G1709" s="54" t="s">
        <v>2592</v>
      </c>
    </row>
    <row r="1710" spans="1:7" x14ac:dyDescent="0.25">
      <c r="A1710">
        <v>2568408</v>
      </c>
      <c r="B1710" t="s">
        <v>482</v>
      </c>
      <c r="C1710" t="s">
        <v>1272</v>
      </c>
      <c r="E1710" t="s">
        <v>869</v>
      </c>
      <c r="F1710" t="s">
        <v>15</v>
      </c>
      <c r="G1710" s="54" t="s">
        <v>2592</v>
      </c>
    </row>
    <row r="1711" spans="1:7" x14ac:dyDescent="0.25">
      <c r="A1711">
        <v>2572999</v>
      </c>
      <c r="B1711" t="s">
        <v>1273</v>
      </c>
      <c r="C1711" t="s">
        <v>119</v>
      </c>
      <c r="E1711" t="s">
        <v>869</v>
      </c>
      <c r="F1711" t="s">
        <v>15</v>
      </c>
      <c r="G1711" s="54" t="s">
        <v>2592</v>
      </c>
    </row>
    <row r="1712" spans="1:7" x14ac:dyDescent="0.25">
      <c r="A1712">
        <v>2452813</v>
      </c>
      <c r="B1712" t="s">
        <v>1512</v>
      </c>
      <c r="C1712" t="s">
        <v>189</v>
      </c>
      <c r="E1712" t="s">
        <v>869</v>
      </c>
      <c r="F1712" t="s">
        <v>15</v>
      </c>
      <c r="G1712" s="54" t="s">
        <v>2592</v>
      </c>
    </row>
    <row r="1713" spans="1:7" x14ac:dyDescent="0.25">
      <c r="A1713">
        <v>2504179</v>
      </c>
      <c r="B1713" t="s">
        <v>619</v>
      </c>
      <c r="C1713" t="s">
        <v>352</v>
      </c>
      <c r="E1713" t="s">
        <v>869</v>
      </c>
      <c r="F1713" t="s">
        <v>15</v>
      </c>
      <c r="G1713" s="54" t="s">
        <v>2592</v>
      </c>
    </row>
    <row r="1714" spans="1:7" x14ac:dyDescent="0.25">
      <c r="A1714">
        <v>2707153</v>
      </c>
      <c r="B1714" t="s">
        <v>2525</v>
      </c>
      <c r="C1714" t="s">
        <v>2526</v>
      </c>
      <c r="E1714" t="s">
        <v>869</v>
      </c>
      <c r="F1714" t="s">
        <v>14</v>
      </c>
      <c r="G1714" s="54" t="s">
        <v>2592</v>
      </c>
    </row>
    <row r="1715" spans="1:7" x14ac:dyDescent="0.25">
      <c r="A1715">
        <v>2300066</v>
      </c>
      <c r="B1715" t="s">
        <v>112</v>
      </c>
      <c r="C1715" t="s">
        <v>82</v>
      </c>
      <c r="E1715" t="s">
        <v>869</v>
      </c>
      <c r="F1715" t="s">
        <v>15</v>
      </c>
      <c r="G1715" s="54" t="s">
        <v>2593</v>
      </c>
    </row>
    <row r="1716" spans="1:7" x14ac:dyDescent="0.25">
      <c r="A1716">
        <v>2618432</v>
      </c>
      <c r="B1716" t="s">
        <v>1513</v>
      </c>
      <c r="C1716" t="s">
        <v>286</v>
      </c>
      <c r="E1716" t="s">
        <v>869</v>
      </c>
      <c r="F1716" t="s">
        <v>15</v>
      </c>
      <c r="G1716" s="54" t="s">
        <v>2593</v>
      </c>
    </row>
    <row r="1717" spans="1:7" x14ac:dyDescent="0.25">
      <c r="A1717">
        <v>2055315</v>
      </c>
      <c r="B1717" t="s">
        <v>288</v>
      </c>
      <c r="C1717" t="s">
        <v>116</v>
      </c>
      <c r="E1717" t="s">
        <v>869</v>
      </c>
      <c r="F1717" t="s">
        <v>14</v>
      </c>
      <c r="G1717" s="54" t="s">
        <v>2593</v>
      </c>
    </row>
    <row r="1718" spans="1:7" x14ac:dyDescent="0.25">
      <c r="A1718">
        <v>2499763</v>
      </c>
      <c r="B1718" t="s">
        <v>292</v>
      </c>
      <c r="C1718" t="s">
        <v>168</v>
      </c>
      <c r="E1718" t="s">
        <v>869</v>
      </c>
      <c r="F1718" t="s">
        <v>14</v>
      </c>
      <c r="G1718" s="54" t="s">
        <v>2593</v>
      </c>
    </row>
    <row r="1719" spans="1:7" x14ac:dyDescent="0.25">
      <c r="A1719">
        <v>2254369</v>
      </c>
      <c r="B1719" t="s">
        <v>415</v>
      </c>
      <c r="C1719" t="s">
        <v>443</v>
      </c>
      <c r="E1719" t="s">
        <v>869</v>
      </c>
      <c r="F1719" t="s">
        <v>15</v>
      </c>
      <c r="G1719" s="54" t="s">
        <v>2593</v>
      </c>
    </row>
    <row r="1720" spans="1:7" x14ac:dyDescent="0.25">
      <c r="A1720">
        <v>2029263</v>
      </c>
      <c r="B1720" t="s">
        <v>2527</v>
      </c>
      <c r="C1720" t="s">
        <v>96</v>
      </c>
      <c r="E1720" t="s">
        <v>869</v>
      </c>
      <c r="F1720" t="s">
        <v>14</v>
      </c>
      <c r="G1720" s="54" t="s">
        <v>2593</v>
      </c>
    </row>
    <row r="1721" spans="1:7" x14ac:dyDescent="0.25">
      <c r="A1721">
        <v>2480391</v>
      </c>
      <c r="B1721" t="s">
        <v>551</v>
      </c>
      <c r="C1721" t="s">
        <v>1514</v>
      </c>
      <c r="E1721" t="s">
        <v>869</v>
      </c>
      <c r="F1721" t="s">
        <v>15</v>
      </c>
      <c r="G1721" s="54" t="s">
        <v>2593</v>
      </c>
    </row>
    <row r="1722" spans="1:7" x14ac:dyDescent="0.25">
      <c r="A1722">
        <v>2672515</v>
      </c>
      <c r="B1722" t="s">
        <v>2528</v>
      </c>
      <c r="C1722" t="s">
        <v>65</v>
      </c>
      <c r="E1722" t="s">
        <v>869</v>
      </c>
      <c r="F1722" t="s">
        <v>14</v>
      </c>
      <c r="G1722" s="54" t="s">
        <v>2594</v>
      </c>
    </row>
    <row r="1723" spans="1:7" x14ac:dyDescent="0.25">
      <c r="A1723">
        <v>2672450</v>
      </c>
      <c r="B1723" t="s">
        <v>2529</v>
      </c>
      <c r="C1723" t="s">
        <v>100</v>
      </c>
      <c r="E1723" t="s">
        <v>869</v>
      </c>
      <c r="F1723" t="s">
        <v>14</v>
      </c>
      <c r="G1723" s="54" t="s">
        <v>2594</v>
      </c>
    </row>
    <row r="1724" spans="1:7" x14ac:dyDescent="0.25">
      <c r="A1724">
        <v>2566921</v>
      </c>
      <c r="B1724" t="s">
        <v>1279</v>
      </c>
      <c r="C1724" t="s">
        <v>527</v>
      </c>
      <c r="E1724" t="s">
        <v>869</v>
      </c>
      <c r="F1724" t="s">
        <v>15</v>
      </c>
      <c r="G1724" s="54" t="s">
        <v>2594</v>
      </c>
    </row>
    <row r="1725" spans="1:7" x14ac:dyDescent="0.25">
      <c r="A1725">
        <v>2672458</v>
      </c>
      <c r="B1725" t="s">
        <v>2530</v>
      </c>
      <c r="C1725" t="s">
        <v>159</v>
      </c>
      <c r="E1725" t="s">
        <v>869</v>
      </c>
      <c r="F1725" t="s">
        <v>14</v>
      </c>
      <c r="G1725" s="54" t="s">
        <v>2594</v>
      </c>
    </row>
    <row r="1726" spans="1:7" x14ac:dyDescent="0.25">
      <c r="A1726">
        <v>2287241</v>
      </c>
      <c r="B1726" t="s">
        <v>1515</v>
      </c>
      <c r="C1726" t="s">
        <v>128</v>
      </c>
      <c r="E1726" t="s">
        <v>869</v>
      </c>
      <c r="F1726" t="s">
        <v>14</v>
      </c>
      <c r="G1726" s="54" t="s">
        <v>2594</v>
      </c>
    </row>
    <row r="1727" spans="1:7" x14ac:dyDescent="0.25">
      <c r="A1727">
        <v>2118538</v>
      </c>
      <c r="B1727" t="s">
        <v>2010</v>
      </c>
      <c r="C1727" t="s">
        <v>2531</v>
      </c>
      <c r="E1727" t="s">
        <v>869</v>
      </c>
      <c r="F1727" t="s">
        <v>15</v>
      </c>
      <c r="G1727" s="54" t="s">
        <v>2594</v>
      </c>
    </row>
    <row r="1728" spans="1:7" x14ac:dyDescent="0.25">
      <c r="A1728">
        <v>2118454</v>
      </c>
      <c r="B1728" t="s">
        <v>41</v>
      </c>
      <c r="C1728" t="s">
        <v>296</v>
      </c>
      <c r="E1728" t="s">
        <v>869</v>
      </c>
      <c r="F1728" t="s">
        <v>14</v>
      </c>
      <c r="G1728" s="54" t="s">
        <v>2594</v>
      </c>
    </row>
    <row r="1729" spans="1:7" x14ac:dyDescent="0.25">
      <c r="A1729">
        <v>2677975</v>
      </c>
      <c r="B1729" t="s">
        <v>2532</v>
      </c>
      <c r="C1729" t="s">
        <v>189</v>
      </c>
      <c r="E1729" t="s">
        <v>869</v>
      </c>
      <c r="F1729" t="s">
        <v>15</v>
      </c>
      <c r="G1729" s="54" t="s">
        <v>2595</v>
      </c>
    </row>
    <row r="1730" spans="1:7" x14ac:dyDescent="0.25">
      <c r="A1730">
        <v>2083953</v>
      </c>
      <c r="B1730" t="s">
        <v>202</v>
      </c>
      <c r="C1730" t="s">
        <v>282</v>
      </c>
      <c r="E1730" t="s">
        <v>869</v>
      </c>
      <c r="F1730" t="s">
        <v>15</v>
      </c>
      <c r="G1730" s="54" t="s">
        <v>2595</v>
      </c>
    </row>
    <row r="1731" spans="1:7" x14ac:dyDescent="0.25">
      <c r="A1731">
        <v>2548927</v>
      </c>
      <c r="B1731" t="s">
        <v>1284</v>
      </c>
      <c r="C1731" t="s">
        <v>217</v>
      </c>
      <c r="E1731" t="s">
        <v>869</v>
      </c>
      <c r="F1731" t="s">
        <v>15</v>
      </c>
      <c r="G1731" s="54" t="s">
        <v>2595</v>
      </c>
    </row>
    <row r="1732" spans="1:7" x14ac:dyDescent="0.25">
      <c r="A1732">
        <v>2695224</v>
      </c>
      <c r="B1732" t="s">
        <v>2533</v>
      </c>
      <c r="C1732" t="s">
        <v>286</v>
      </c>
      <c r="E1732" t="s">
        <v>869</v>
      </c>
      <c r="F1732" t="s">
        <v>15</v>
      </c>
      <c r="G1732" s="54" t="s">
        <v>2595</v>
      </c>
    </row>
    <row r="1733" spans="1:7" x14ac:dyDescent="0.25">
      <c r="A1733">
        <v>2186882</v>
      </c>
      <c r="B1733" t="s">
        <v>1285</v>
      </c>
      <c r="C1733" t="s">
        <v>253</v>
      </c>
      <c r="E1733" t="s">
        <v>869</v>
      </c>
      <c r="F1733" t="s">
        <v>15</v>
      </c>
      <c r="G1733" s="54" t="s">
        <v>2595</v>
      </c>
    </row>
    <row r="1734" spans="1:7" x14ac:dyDescent="0.25">
      <c r="A1734">
        <v>2702525</v>
      </c>
      <c r="B1734" t="s">
        <v>2159</v>
      </c>
      <c r="C1734" t="s">
        <v>2534</v>
      </c>
      <c r="E1734" t="s">
        <v>869</v>
      </c>
      <c r="F1734" t="s">
        <v>14</v>
      </c>
      <c r="G1734" s="54" t="s">
        <v>2596</v>
      </c>
    </row>
    <row r="1735" spans="1:7" x14ac:dyDescent="0.25">
      <c r="G1735" s="54"/>
    </row>
    <row r="1736" spans="1:7" x14ac:dyDescent="0.25">
      <c r="G1736" s="54"/>
    </row>
    <row r="1737" spans="1:7" x14ac:dyDescent="0.25">
      <c r="G1737" s="54"/>
    </row>
    <row r="1738" spans="1:7" x14ac:dyDescent="0.25">
      <c r="G1738" s="54"/>
    </row>
    <row r="1739" spans="1:7" x14ac:dyDescent="0.25">
      <c r="G1739" s="54"/>
    </row>
    <row r="1740" spans="1:7" x14ac:dyDescent="0.25">
      <c r="G1740" s="54"/>
    </row>
    <row r="1741" spans="1:7" x14ac:dyDescent="0.25">
      <c r="G1741" s="54"/>
    </row>
    <row r="1742" spans="1:7" x14ac:dyDescent="0.25">
      <c r="G1742" s="54"/>
    </row>
    <row r="1743" spans="1:7" x14ac:dyDescent="0.25">
      <c r="G1743" s="54"/>
    </row>
    <row r="1744" spans="1:7" x14ac:dyDescent="0.25">
      <c r="G1744" s="54"/>
    </row>
    <row r="1745" spans="7:7" x14ac:dyDescent="0.25">
      <c r="G1745" s="54"/>
    </row>
    <row r="1746" spans="7:7" x14ac:dyDescent="0.25">
      <c r="G1746" s="54"/>
    </row>
    <row r="1747" spans="7:7" x14ac:dyDescent="0.25">
      <c r="G1747" s="54"/>
    </row>
    <row r="1748" spans="7:7" x14ac:dyDescent="0.25">
      <c r="G1748" s="54"/>
    </row>
    <row r="1749" spans="7:7" x14ac:dyDescent="0.25">
      <c r="G1749" s="54"/>
    </row>
    <row r="1750" spans="7:7" x14ac:dyDescent="0.25">
      <c r="G1750" s="54"/>
    </row>
    <row r="1751" spans="7:7" x14ac:dyDescent="0.25">
      <c r="G1751" s="54"/>
    </row>
    <row r="1752" spans="7:7" x14ac:dyDescent="0.25">
      <c r="G1752" s="54"/>
    </row>
    <row r="1753" spans="7:7" x14ac:dyDescent="0.25">
      <c r="G1753" s="54"/>
    </row>
    <row r="1754" spans="7:7" x14ac:dyDescent="0.25">
      <c r="G1754" s="54"/>
    </row>
    <row r="1755" spans="7:7" x14ac:dyDescent="0.25">
      <c r="G1755" s="54"/>
    </row>
    <row r="1756" spans="7:7" x14ac:dyDescent="0.25">
      <c r="G1756" s="54"/>
    </row>
    <row r="1757" spans="7:7" x14ac:dyDescent="0.25">
      <c r="G1757" s="54"/>
    </row>
    <row r="1758" spans="7:7" x14ac:dyDescent="0.25">
      <c r="G1758" s="54"/>
    </row>
    <row r="1759" spans="7:7" x14ac:dyDescent="0.25">
      <c r="G1759" s="54"/>
    </row>
    <row r="1760" spans="7:7" x14ac:dyDescent="0.25">
      <c r="G1760" s="54"/>
    </row>
    <row r="1761" spans="7:7" x14ac:dyDescent="0.25">
      <c r="G1761" s="54"/>
    </row>
    <row r="1762" spans="7:7" x14ac:dyDescent="0.25">
      <c r="G1762" s="54"/>
    </row>
    <row r="1763" spans="7:7" x14ac:dyDescent="0.25">
      <c r="G1763" s="54"/>
    </row>
    <row r="1764" spans="7:7" x14ac:dyDescent="0.25">
      <c r="G1764" s="54"/>
    </row>
    <row r="1765" spans="7:7" x14ac:dyDescent="0.25">
      <c r="G1765" s="54"/>
    </row>
    <row r="1766" spans="7:7" x14ac:dyDescent="0.25">
      <c r="G1766" s="54"/>
    </row>
    <row r="1767" spans="7:7" x14ac:dyDescent="0.25">
      <c r="G1767" s="54"/>
    </row>
    <row r="1768" spans="7:7" x14ac:dyDescent="0.25">
      <c r="G1768" s="54"/>
    </row>
    <row r="1769" spans="7:7" x14ac:dyDescent="0.25">
      <c r="G1769" s="54"/>
    </row>
    <row r="1770" spans="7:7" x14ac:dyDescent="0.25">
      <c r="G1770" s="54"/>
    </row>
    <row r="1771" spans="7:7" x14ac:dyDescent="0.25">
      <c r="G1771" s="54"/>
    </row>
    <row r="1772" spans="7:7" x14ac:dyDescent="0.25">
      <c r="G1772" s="54"/>
    </row>
    <row r="1773" spans="7:7" x14ac:dyDescent="0.25">
      <c r="G1773" s="54"/>
    </row>
    <row r="1774" spans="7:7" x14ac:dyDescent="0.25">
      <c r="G1774" s="54"/>
    </row>
    <row r="1775" spans="7:7" x14ac:dyDescent="0.25">
      <c r="G1775" s="54"/>
    </row>
    <row r="1776" spans="7:7" x14ac:dyDescent="0.25">
      <c r="G1776" s="54"/>
    </row>
    <row r="1777" spans="7:7" x14ac:dyDescent="0.25">
      <c r="G1777" s="54"/>
    </row>
    <row r="1778" spans="7:7" x14ac:dyDescent="0.25">
      <c r="G1778" s="54"/>
    </row>
    <row r="1779" spans="7:7" x14ac:dyDescent="0.25">
      <c r="G1779" s="54"/>
    </row>
    <row r="1780" spans="7:7" x14ac:dyDescent="0.25">
      <c r="G1780" s="54"/>
    </row>
    <row r="1781" spans="7:7" x14ac:dyDescent="0.25">
      <c r="G1781" s="54"/>
    </row>
    <row r="1782" spans="7:7" x14ac:dyDescent="0.25">
      <c r="G1782" s="54"/>
    </row>
    <row r="1783" spans="7:7" x14ac:dyDescent="0.25">
      <c r="G1783" s="54"/>
    </row>
    <row r="1784" spans="7:7" x14ac:dyDescent="0.25">
      <c r="G1784" s="54"/>
    </row>
    <row r="1785" spans="7:7" x14ac:dyDescent="0.25">
      <c r="G1785" s="54"/>
    </row>
    <row r="1786" spans="7:7" x14ac:dyDescent="0.25">
      <c r="G1786" s="54"/>
    </row>
    <row r="1787" spans="7:7" x14ac:dyDescent="0.25">
      <c r="G1787" s="54"/>
    </row>
    <row r="1788" spans="7:7" x14ac:dyDescent="0.25">
      <c r="G1788" s="54"/>
    </row>
    <row r="1789" spans="7:7" x14ac:dyDescent="0.25">
      <c r="G1789" s="54"/>
    </row>
    <row r="1790" spans="7:7" x14ac:dyDescent="0.25">
      <c r="G1790" s="54"/>
    </row>
    <row r="1791" spans="7:7" x14ac:dyDescent="0.25">
      <c r="G1791" s="54"/>
    </row>
    <row r="1792" spans="7:7" x14ac:dyDescent="0.25">
      <c r="G1792" s="54"/>
    </row>
    <row r="1793" spans="7:7" x14ac:dyDescent="0.25">
      <c r="G1793" s="54"/>
    </row>
    <row r="1794" spans="7:7" x14ac:dyDescent="0.25">
      <c r="G1794" s="54"/>
    </row>
    <row r="1795" spans="7:7" x14ac:dyDescent="0.25">
      <c r="G1795" s="54"/>
    </row>
    <row r="1796" spans="7:7" x14ac:dyDescent="0.25">
      <c r="G1796" s="54"/>
    </row>
    <row r="1797" spans="7:7" x14ac:dyDescent="0.25">
      <c r="G1797" s="54"/>
    </row>
    <row r="1798" spans="7:7" x14ac:dyDescent="0.25">
      <c r="G1798" s="54"/>
    </row>
    <row r="1799" spans="7:7" x14ac:dyDescent="0.25">
      <c r="G1799" s="54"/>
    </row>
    <row r="1800" spans="7:7" x14ac:dyDescent="0.25">
      <c r="G1800" s="54"/>
    </row>
    <row r="1801" spans="7:7" x14ac:dyDescent="0.25">
      <c r="G1801" s="54"/>
    </row>
    <row r="1802" spans="7:7" x14ac:dyDescent="0.25">
      <c r="G1802" s="54"/>
    </row>
    <row r="1803" spans="7:7" x14ac:dyDescent="0.25">
      <c r="G1803" s="54"/>
    </row>
    <row r="1804" spans="7:7" x14ac:dyDescent="0.25">
      <c r="G1804" s="54"/>
    </row>
    <row r="1805" spans="7:7" x14ac:dyDescent="0.25">
      <c r="G1805" s="54"/>
    </row>
    <row r="1806" spans="7:7" x14ac:dyDescent="0.25">
      <c r="G1806" s="54"/>
    </row>
    <row r="1807" spans="7:7" x14ac:dyDescent="0.25">
      <c r="G1807" s="54"/>
    </row>
    <row r="1808" spans="7:7" x14ac:dyDescent="0.25">
      <c r="G1808" s="54"/>
    </row>
    <row r="1809" spans="7:7" x14ac:dyDescent="0.25">
      <c r="G1809" s="54"/>
    </row>
    <row r="1810" spans="7:7" x14ac:dyDescent="0.25">
      <c r="G1810" s="54"/>
    </row>
    <row r="1811" spans="7:7" x14ac:dyDescent="0.25">
      <c r="G1811" s="54"/>
    </row>
    <row r="1812" spans="7:7" x14ac:dyDescent="0.25">
      <c r="G1812" s="54"/>
    </row>
    <row r="1813" spans="7:7" x14ac:dyDescent="0.25">
      <c r="G1813" s="54"/>
    </row>
    <row r="1814" spans="7:7" x14ac:dyDescent="0.25">
      <c r="G1814" s="54"/>
    </row>
    <row r="1815" spans="7:7" x14ac:dyDescent="0.25">
      <c r="G1815" s="54"/>
    </row>
    <row r="1816" spans="7:7" x14ac:dyDescent="0.25">
      <c r="G1816" s="54"/>
    </row>
    <row r="1817" spans="7:7" x14ac:dyDescent="0.25">
      <c r="G1817" s="54"/>
    </row>
    <row r="1818" spans="7:7" x14ac:dyDescent="0.25">
      <c r="G1818" s="54"/>
    </row>
    <row r="1819" spans="7:7" x14ac:dyDescent="0.25">
      <c r="G1819" s="54"/>
    </row>
    <row r="1820" spans="7:7" x14ac:dyDescent="0.25">
      <c r="G1820" s="54"/>
    </row>
    <row r="1821" spans="7:7" x14ac:dyDescent="0.25">
      <c r="G1821" s="54"/>
    </row>
    <row r="1822" spans="7:7" x14ac:dyDescent="0.25">
      <c r="G1822" s="54"/>
    </row>
    <row r="1823" spans="7:7" x14ac:dyDescent="0.25">
      <c r="G1823" s="54"/>
    </row>
    <row r="1824" spans="7:7" x14ac:dyDescent="0.25">
      <c r="G1824" s="54"/>
    </row>
    <row r="1825" spans="7:7" x14ac:dyDescent="0.25">
      <c r="G1825" s="54"/>
    </row>
    <row r="1826" spans="7:7" x14ac:dyDescent="0.25">
      <c r="G1826" s="54"/>
    </row>
    <row r="1827" spans="7:7" x14ac:dyDescent="0.25">
      <c r="G1827" s="54"/>
    </row>
    <row r="1828" spans="7:7" x14ac:dyDescent="0.25">
      <c r="G1828" s="54"/>
    </row>
    <row r="1829" spans="7:7" x14ac:dyDescent="0.25">
      <c r="G1829" s="54"/>
    </row>
    <row r="1830" spans="7:7" x14ac:dyDescent="0.25">
      <c r="G1830" s="54"/>
    </row>
    <row r="1831" spans="7:7" x14ac:dyDescent="0.25">
      <c r="G1831" s="54"/>
    </row>
    <row r="1832" spans="7:7" x14ac:dyDescent="0.25">
      <c r="G1832" s="54"/>
    </row>
    <row r="1833" spans="7:7" x14ac:dyDescent="0.25">
      <c r="G1833" s="54"/>
    </row>
    <row r="1834" spans="7:7" x14ac:dyDescent="0.25">
      <c r="G1834" s="54"/>
    </row>
    <row r="1835" spans="7:7" x14ac:dyDescent="0.25">
      <c r="G1835" s="54"/>
    </row>
    <row r="1836" spans="7:7" x14ac:dyDescent="0.25">
      <c r="G1836" s="54"/>
    </row>
    <row r="1837" spans="7:7" x14ac:dyDescent="0.25">
      <c r="G1837" s="54"/>
    </row>
    <row r="1838" spans="7:7" x14ac:dyDescent="0.25">
      <c r="G1838" s="54"/>
    </row>
    <row r="1839" spans="7:7" x14ac:dyDescent="0.25">
      <c r="G1839" s="54"/>
    </row>
    <row r="1840" spans="7:7" x14ac:dyDescent="0.25">
      <c r="G1840" s="54"/>
    </row>
    <row r="1841" spans="7:7" x14ac:dyDescent="0.25">
      <c r="G1841" s="54"/>
    </row>
    <row r="1842" spans="7:7" x14ac:dyDescent="0.25">
      <c r="G1842" s="54"/>
    </row>
    <row r="1843" spans="7:7" x14ac:dyDescent="0.25">
      <c r="G1843" s="54"/>
    </row>
    <row r="1844" spans="7:7" x14ac:dyDescent="0.25">
      <c r="G1844" s="54"/>
    </row>
    <row r="1845" spans="7:7" x14ac:dyDescent="0.25">
      <c r="G1845" s="54"/>
    </row>
    <row r="1846" spans="7:7" x14ac:dyDescent="0.25">
      <c r="G1846" s="54"/>
    </row>
    <row r="1847" spans="7:7" x14ac:dyDescent="0.25">
      <c r="G1847" s="54"/>
    </row>
    <row r="1848" spans="7:7" x14ac:dyDescent="0.25">
      <c r="G1848" s="54"/>
    </row>
    <row r="1849" spans="7:7" x14ac:dyDescent="0.25">
      <c r="G1849" s="54"/>
    </row>
    <row r="1850" spans="7:7" x14ac:dyDescent="0.25">
      <c r="G1850" s="54"/>
    </row>
    <row r="1851" spans="7:7" x14ac:dyDescent="0.25">
      <c r="G1851" s="54"/>
    </row>
    <row r="1852" spans="7:7" x14ac:dyDescent="0.25">
      <c r="G1852" s="54"/>
    </row>
    <row r="1853" spans="7:7" x14ac:dyDescent="0.25">
      <c r="G1853" s="54"/>
    </row>
    <row r="1854" spans="7:7" x14ac:dyDescent="0.25">
      <c r="G1854" s="54"/>
    </row>
    <row r="1855" spans="7:7" x14ac:dyDescent="0.25">
      <c r="G1855" s="54"/>
    </row>
    <row r="1856" spans="7:7" x14ac:dyDescent="0.25">
      <c r="G1856" s="54"/>
    </row>
    <row r="1857" spans="7:7" x14ac:dyDescent="0.25">
      <c r="G1857" s="54"/>
    </row>
    <row r="1858" spans="7:7" x14ac:dyDescent="0.25">
      <c r="G1858" s="54"/>
    </row>
    <row r="1859" spans="7:7" x14ac:dyDescent="0.25">
      <c r="G1859" s="54"/>
    </row>
    <row r="1860" spans="7:7" x14ac:dyDescent="0.25">
      <c r="G1860" s="54"/>
    </row>
    <row r="1861" spans="7:7" x14ac:dyDescent="0.25">
      <c r="G1861" s="54"/>
    </row>
    <row r="1862" spans="7:7" x14ac:dyDescent="0.25">
      <c r="G1862" s="54"/>
    </row>
    <row r="1863" spans="7:7" x14ac:dyDescent="0.25">
      <c r="G1863" s="54"/>
    </row>
    <row r="1864" spans="7:7" x14ac:dyDescent="0.25">
      <c r="G1864" s="54"/>
    </row>
    <row r="1865" spans="7:7" x14ac:dyDescent="0.25">
      <c r="G1865" s="54"/>
    </row>
    <row r="1866" spans="7:7" x14ac:dyDescent="0.25">
      <c r="G1866" s="54"/>
    </row>
    <row r="1867" spans="7:7" x14ac:dyDescent="0.25">
      <c r="G1867" s="54"/>
    </row>
    <row r="1868" spans="7:7" x14ac:dyDescent="0.25">
      <c r="G1868" s="54"/>
    </row>
    <row r="1869" spans="7:7" x14ac:dyDescent="0.25">
      <c r="G1869" s="54"/>
    </row>
    <row r="1870" spans="7:7" x14ac:dyDescent="0.25">
      <c r="G1870" s="54"/>
    </row>
    <row r="1871" spans="7:7" x14ac:dyDescent="0.25">
      <c r="G1871" s="54"/>
    </row>
    <row r="1872" spans="7:7" x14ac:dyDescent="0.25">
      <c r="G1872" s="54"/>
    </row>
    <row r="1873" spans="7:7" x14ac:dyDescent="0.25">
      <c r="G1873" s="54"/>
    </row>
    <row r="1874" spans="7:7" x14ac:dyDescent="0.25">
      <c r="G1874" s="54"/>
    </row>
    <row r="1875" spans="7:7" x14ac:dyDescent="0.25">
      <c r="G1875" s="54"/>
    </row>
    <row r="1876" spans="7:7" x14ac:dyDescent="0.25">
      <c r="G1876" s="54"/>
    </row>
    <row r="1877" spans="7:7" x14ac:dyDescent="0.25">
      <c r="G1877" s="54"/>
    </row>
    <row r="1878" spans="7:7" x14ac:dyDescent="0.25">
      <c r="G1878" s="54"/>
    </row>
    <row r="1879" spans="7:7" x14ac:dyDescent="0.25">
      <c r="G1879" s="54"/>
    </row>
    <row r="1880" spans="7:7" x14ac:dyDescent="0.25">
      <c r="G1880" s="54"/>
    </row>
    <row r="1881" spans="7:7" x14ac:dyDescent="0.25">
      <c r="G1881" s="54"/>
    </row>
    <row r="1882" spans="7:7" x14ac:dyDescent="0.25">
      <c r="G1882" s="54"/>
    </row>
    <row r="1883" spans="7:7" x14ac:dyDescent="0.25">
      <c r="G1883" s="54"/>
    </row>
    <row r="1884" spans="7:7" x14ac:dyDescent="0.25">
      <c r="G1884" s="54"/>
    </row>
    <row r="1885" spans="7:7" x14ac:dyDescent="0.25">
      <c r="G1885" s="54"/>
    </row>
    <row r="1886" spans="7:7" x14ac:dyDescent="0.25">
      <c r="G1886" s="54"/>
    </row>
    <row r="1887" spans="7:7" x14ac:dyDescent="0.25">
      <c r="G1887" s="54"/>
    </row>
    <row r="1888" spans="7:7" x14ac:dyDescent="0.25">
      <c r="G1888" s="54"/>
    </row>
    <row r="1889" spans="7:7" x14ac:dyDescent="0.25">
      <c r="G1889" s="54"/>
    </row>
    <row r="1890" spans="7:7" x14ac:dyDescent="0.25">
      <c r="G1890" s="54"/>
    </row>
    <row r="1891" spans="7:7" x14ac:dyDescent="0.25">
      <c r="G1891" s="54"/>
    </row>
    <row r="1892" spans="7:7" x14ac:dyDescent="0.25">
      <c r="G1892" s="54"/>
    </row>
    <row r="1893" spans="7:7" x14ac:dyDescent="0.25">
      <c r="G1893" s="54"/>
    </row>
    <row r="1894" spans="7:7" x14ac:dyDescent="0.25">
      <c r="G1894" s="54"/>
    </row>
    <row r="1895" spans="7:7" x14ac:dyDescent="0.25">
      <c r="G1895" s="54"/>
    </row>
    <row r="1896" spans="7:7" x14ac:dyDescent="0.25">
      <c r="G1896" s="54"/>
    </row>
    <row r="1897" spans="7:7" x14ac:dyDescent="0.25">
      <c r="G1897" s="54"/>
    </row>
    <row r="1898" spans="7:7" x14ac:dyDescent="0.25">
      <c r="G1898" s="54"/>
    </row>
    <row r="1899" spans="7:7" x14ac:dyDescent="0.25">
      <c r="G1899" s="54"/>
    </row>
    <row r="1900" spans="7:7" x14ac:dyDescent="0.25">
      <c r="G1900" s="54"/>
    </row>
    <row r="1901" spans="7:7" x14ac:dyDescent="0.25">
      <c r="G1901" s="54"/>
    </row>
    <row r="1902" spans="7:7" x14ac:dyDescent="0.25">
      <c r="G1902" s="54"/>
    </row>
    <row r="1903" spans="7:7" x14ac:dyDescent="0.25">
      <c r="G1903" s="54"/>
    </row>
    <row r="1904" spans="7:7" x14ac:dyDescent="0.25">
      <c r="G1904" s="54"/>
    </row>
    <row r="1905" spans="7:7" x14ac:dyDescent="0.25">
      <c r="G1905" s="54"/>
    </row>
    <row r="1906" spans="7:7" x14ac:dyDescent="0.25">
      <c r="G1906" s="54"/>
    </row>
    <row r="1907" spans="7:7" x14ac:dyDescent="0.25">
      <c r="G1907" s="54"/>
    </row>
    <row r="1908" spans="7:7" x14ac:dyDescent="0.25">
      <c r="G1908" s="54"/>
    </row>
    <row r="1909" spans="7:7" x14ac:dyDescent="0.25">
      <c r="G1909" s="54"/>
    </row>
    <row r="1910" spans="7:7" x14ac:dyDescent="0.25">
      <c r="G1910" s="54"/>
    </row>
    <row r="1911" spans="7:7" x14ac:dyDescent="0.25">
      <c r="G1911" s="54"/>
    </row>
    <row r="1912" spans="7:7" x14ac:dyDescent="0.25">
      <c r="G1912" s="54"/>
    </row>
    <row r="1913" spans="7:7" x14ac:dyDescent="0.25">
      <c r="G1913" s="54"/>
    </row>
    <row r="1914" spans="7:7" x14ac:dyDescent="0.25">
      <c r="G1914" s="54"/>
    </row>
    <row r="1915" spans="7:7" x14ac:dyDescent="0.25">
      <c r="G1915" s="54"/>
    </row>
    <row r="1916" spans="7:7" x14ac:dyDescent="0.25">
      <c r="G1916" s="54"/>
    </row>
    <row r="1917" spans="7:7" x14ac:dyDescent="0.25">
      <c r="G1917" s="54"/>
    </row>
    <row r="1918" spans="7:7" x14ac:dyDescent="0.25">
      <c r="G1918" s="54"/>
    </row>
    <row r="1919" spans="7:7" x14ac:dyDescent="0.25">
      <c r="G1919" s="54"/>
    </row>
    <row r="1920" spans="7:7" x14ac:dyDescent="0.25">
      <c r="G1920" s="54"/>
    </row>
    <row r="1921" spans="7:7" x14ac:dyDescent="0.25">
      <c r="G1921" s="54"/>
    </row>
    <row r="1922" spans="7:7" x14ac:dyDescent="0.25">
      <c r="G1922" s="54"/>
    </row>
    <row r="1923" spans="7:7" x14ac:dyDescent="0.25">
      <c r="G1923" s="54"/>
    </row>
    <row r="1924" spans="7:7" x14ac:dyDescent="0.25">
      <c r="G1924" s="54"/>
    </row>
    <row r="1925" spans="7:7" x14ac:dyDescent="0.25">
      <c r="G1925" s="54"/>
    </row>
    <row r="1926" spans="7:7" x14ac:dyDescent="0.25">
      <c r="G1926" s="54"/>
    </row>
    <row r="1927" spans="7:7" x14ac:dyDescent="0.25">
      <c r="G1927" s="54"/>
    </row>
    <row r="1928" spans="7:7" x14ac:dyDescent="0.25">
      <c r="G1928" s="54"/>
    </row>
    <row r="1929" spans="7:7" x14ac:dyDescent="0.25">
      <c r="G1929" s="54"/>
    </row>
    <row r="1930" spans="7:7" x14ac:dyDescent="0.25">
      <c r="G1930" s="54"/>
    </row>
    <row r="1931" spans="7:7" x14ac:dyDescent="0.25">
      <c r="G1931" s="54"/>
    </row>
    <row r="1932" spans="7:7" x14ac:dyDescent="0.25">
      <c r="G1932" s="54"/>
    </row>
    <row r="1933" spans="7:7" x14ac:dyDescent="0.25">
      <c r="G1933" s="54"/>
    </row>
    <row r="1934" spans="7:7" x14ac:dyDescent="0.25">
      <c r="G1934" s="54"/>
    </row>
    <row r="1935" spans="7:7" x14ac:dyDescent="0.25">
      <c r="G1935" s="54"/>
    </row>
    <row r="1936" spans="7:7" x14ac:dyDescent="0.25">
      <c r="G1936" s="54"/>
    </row>
    <row r="1937" spans="7:7" x14ac:dyDescent="0.25">
      <c r="G1937" s="54"/>
    </row>
    <row r="1938" spans="7:7" x14ac:dyDescent="0.25">
      <c r="G1938" s="54"/>
    </row>
    <row r="1939" spans="7:7" x14ac:dyDescent="0.25">
      <c r="G1939" s="54"/>
    </row>
    <row r="1940" spans="7:7" x14ac:dyDescent="0.25">
      <c r="G1940" s="54"/>
    </row>
    <row r="1941" spans="7:7" x14ac:dyDescent="0.25">
      <c r="G1941" s="54"/>
    </row>
    <row r="1942" spans="7:7" x14ac:dyDescent="0.25">
      <c r="G1942" s="54"/>
    </row>
    <row r="1943" spans="7:7" x14ac:dyDescent="0.25">
      <c r="G1943" s="54"/>
    </row>
    <row r="1944" spans="7:7" x14ac:dyDescent="0.25">
      <c r="G1944" s="54"/>
    </row>
    <row r="1945" spans="7:7" x14ac:dyDescent="0.25">
      <c r="G1945" s="54"/>
    </row>
    <row r="1946" spans="7:7" x14ac:dyDescent="0.25">
      <c r="G1946" s="54"/>
    </row>
    <row r="1947" spans="7:7" x14ac:dyDescent="0.25">
      <c r="G1947" s="54"/>
    </row>
    <row r="1948" spans="7:7" x14ac:dyDescent="0.25">
      <c r="G1948" s="54"/>
    </row>
    <row r="1949" spans="7:7" x14ac:dyDescent="0.25">
      <c r="G1949" s="54"/>
    </row>
    <row r="1950" spans="7:7" x14ac:dyDescent="0.25">
      <c r="G1950" s="54"/>
    </row>
    <row r="1951" spans="7:7" x14ac:dyDescent="0.25">
      <c r="G1951" s="54"/>
    </row>
    <row r="1952" spans="7:7" x14ac:dyDescent="0.25">
      <c r="G1952" s="54"/>
    </row>
    <row r="1953" spans="7:7" x14ac:dyDescent="0.25">
      <c r="G1953" s="54"/>
    </row>
    <row r="1954" spans="7:7" x14ac:dyDescent="0.25">
      <c r="G1954" s="54"/>
    </row>
    <row r="1955" spans="7:7" x14ac:dyDescent="0.25">
      <c r="G1955" s="54"/>
    </row>
    <row r="1956" spans="7:7" x14ac:dyDescent="0.25">
      <c r="G1956" s="54"/>
    </row>
    <row r="1957" spans="7:7" x14ac:dyDescent="0.25">
      <c r="G1957" s="54"/>
    </row>
    <row r="1958" spans="7:7" x14ac:dyDescent="0.25">
      <c r="G1958" s="54"/>
    </row>
    <row r="1959" spans="7:7" x14ac:dyDescent="0.25">
      <c r="G1959" s="54"/>
    </row>
    <row r="1960" spans="7:7" x14ac:dyDescent="0.25">
      <c r="G1960" s="54"/>
    </row>
    <row r="1961" spans="7:7" x14ac:dyDescent="0.25">
      <c r="G1961" s="54"/>
    </row>
    <row r="1962" spans="7:7" x14ac:dyDescent="0.25">
      <c r="G1962" s="54"/>
    </row>
    <row r="1963" spans="7:7" x14ac:dyDescent="0.25">
      <c r="G1963" s="54"/>
    </row>
    <row r="1964" spans="7:7" x14ac:dyDescent="0.25">
      <c r="G1964" s="54"/>
    </row>
    <row r="1965" spans="7:7" x14ac:dyDescent="0.25">
      <c r="G1965" s="54"/>
    </row>
    <row r="1966" spans="7:7" x14ac:dyDescent="0.25">
      <c r="G1966" s="54"/>
    </row>
    <row r="1967" spans="7:7" x14ac:dyDescent="0.25">
      <c r="G1967" s="54"/>
    </row>
    <row r="1968" spans="7:7" x14ac:dyDescent="0.25">
      <c r="G1968" s="54"/>
    </row>
    <row r="1969" spans="7:7" x14ac:dyDescent="0.25">
      <c r="G1969" s="54"/>
    </row>
    <row r="1970" spans="7:7" x14ac:dyDescent="0.25">
      <c r="G1970" s="54"/>
    </row>
    <row r="1971" spans="7:7" x14ac:dyDescent="0.25">
      <c r="G1971" s="54"/>
    </row>
    <row r="1972" spans="7:7" x14ac:dyDescent="0.25">
      <c r="G1972" s="54"/>
    </row>
    <row r="1973" spans="7:7" x14ac:dyDescent="0.25">
      <c r="G1973" s="54"/>
    </row>
    <row r="1974" spans="7:7" x14ac:dyDescent="0.25">
      <c r="G1974" s="54"/>
    </row>
    <row r="1975" spans="7:7" x14ac:dyDescent="0.25">
      <c r="G1975" s="54"/>
    </row>
    <row r="1976" spans="7:7" x14ac:dyDescent="0.25">
      <c r="G1976" s="54"/>
    </row>
    <row r="1977" spans="7:7" x14ac:dyDescent="0.25">
      <c r="G1977" s="54"/>
    </row>
    <row r="1978" spans="7:7" x14ac:dyDescent="0.25">
      <c r="G1978" s="54"/>
    </row>
    <row r="1979" spans="7:7" x14ac:dyDescent="0.25">
      <c r="G1979" s="54"/>
    </row>
    <row r="1980" spans="7:7" x14ac:dyDescent="0.25">
      <c r="G1980" s="54"/>
    </row>
    <row r="1981" spans="7:7" x14ac:dyDescent="0.25">
      <c r="G1981" s="54"/>
    </row>
    <row r="1982" spans="7:7" x14ac:dyDescent="0.25">
      <c r="G1982" s="54"/>
    </row>
    <row r="1983" spans="7:7" x14ac:dyDescent="0.25">
      <c r="G1983" s="54"/>
    </row>
    <row r="1984" spans="7:7" x14ac:dyDescent="0.25">
      <c r="G1984" s="54"/>
    </row>
    <row r="1985" spans="7:7" x14ac:dyDescent="0.25">
      <c r="G1985" s="54"/>
    </row>
    <row r="1986" spans="7:7" x14ac:dyDescent="0.25">
      <c r="G1986" s="54"/>
    </row>
    <row r="1987" spans="7:7" x14ac:dyDescent="0.25">
      <c r="G1987" s="54"/>
    </row>
    <row r="1988" spans="7:7" x14ac:dyDescent="0.25">
      <c r="G1988" s="54"/>
    </row>
    <row r="1989" spans="7:7" x14ac:dyDescent="0.25">
      <c r="G1989" s="54"/>
    </row>
    <row r="1990" spans="7:7" x14ac:dyDescent="0.25">
      <c r="G1990" s="54"/>
    </row>
    <row r="1991" spans="7:7" x14ac:dyDescent="0.25">
      <c r="G1991" s="54"/>
    </row>
    <row r="1992" spans="7:7" x14ac:dyDescent="0.25">
      <c r="G1992" s="54"/>
    </row>
    <row r="1993" spans="7:7" x14ac:dyDescent="0.25">
      <c r="G1993" s="54"/>
    </row>
    <row r="1994" spans="7:7" x14ac:dyDescent="0.25">
      <c r="G1994" s="54"/>
    </row>
    <row r="1995" spans="7:7" x14ac:dyDescent="0.25">
      <c r="G1995" s="54"/>
    </row>
    <row r="1996" spans="7:7" x14ac:dyDescent="0.25">
      <c r="G1996" s="54"/>
    </row>
    <row r="1997" spans="7:7" x14ac:dyDescent="0.25">
      <c r="G1997" s="54"/>
    </row>
    <row r="1998" spans="7:7" x14ac:dyDescent="0.25">
      <c r="G1998" s="54"/>
    </row>
    <row r="1999" spans="7:7" x14ac:dyDescent="0.25">
      <c r="G1999" s="54"/>
    </row>
    <row r="2000" spans="7:7" x14ac:dyDescent="0.25">
      <c r="G2000" s="54"/>
    </row>
    <row r="2001" spans="7:7" x14ac:dyDescent="0.25">
      <c r="G2001" s="54"/>
    </row>
    <row r="2002" spans="7:7" x14ac:dyDescent="0.25">
      <c r="G2002" s="54"/>
    </row>
    <row r="2003" spans="7:7" x14ac:dyDescent="0.25">
      <c r="G2003" s="54"/>
    </row>
    <row r="2004" spans="7:7" x14ac:dyDescent="0.25">
      <c r="G2004" s="54"/>
    </row>
    <row r="2005" spans="7:7" x14ac:dyDescent="0.25">
      <c r="G2005" s="54"/>
    </row>
    <row r="2006" spans="7:7" x14ac:dyDescent="0.25">
      <c r="G2006" s="54"/>
    </row>
    <row r="2007" spans="7:7" x14ac:dyDescent="0.25">
      <c r="G2007" s="54"/>
    </row>
    <row r="2008" spans="7:7" x14ac:dyDescent="0.25">
      <c r="G2008" s="54"/>
    </row>
    <row r="2009" spans="7:7" x14ac:dyDescent="0.25">
      <c r="G2009" s="54"/>
    </row>
    <row r="2010" spans="7:7" x14ac:dyDescent="0.25">
      <c r="G2010" s="54"/>
    </row>
    <row r="2011" spans="7:7" x14ac:dyDescent="0.25">
      <c r="G2011" s="54"/>
    </row>
    <row r="2012" spans="7:7" x14ac:dyDescent="0.25">
      <c r="G2012" s="54"/>
    </row>
    <row r="2013" spans="7:7" x14ac:dyDescent="0.25">
      <c r="G2013" s="54"/>
    </row>
    <row r="2014" spans="7:7" x14ac:dyDescent="0.25">
      <c r="G2014" s="54"/>
    </row>
    <row r="2015" spans="7:7" x14ac:dyDescent="0.25">
      <c r="G2015" s="54"/>
    </row>
    <row r="2016" spans="7:7" x14ac:dyDescent="0.25">
      <c r="G2016" s="54"/>
    </row>
    <row r="2017" spans="7:7" x14ac:dyDescent="0.25">
      <c r="G2017" s="54"/>
    </row>
    <row r="2018" spans="7:7" x14ac:dyDescent="0.25">
      <c r="G2018" s="54"/>
    </row>
    <row r="2019" spans="7:7" x14ac:dyDescent="0.25">
      <c r="G2019" s="54"/>
    </row>
    <row r="2020" spans="7:7" x14ac:dyDescent="0.25">
      <c r="G2020" s="54"/>
    </row>
    <row r="2021" spans="7:7" x14ac:dyDescent="0.25">
      <c r="G2021" s="54"/>
    </row>
    <row r="2022" spans="7:7" x14ac:dyDescent="0.25">
      <c r="G2022" s="54"/>
    </row>
    <row r="2023" spans="7:7" x14ac:dyDescent="0.25">
      <c r="G2023" s="54"/>
    </row>
    <row r="2024" spans="7:7" x14ac:dyDescent="0.25">
      <c r="G2024" s="54"/>
    </row>
    <row r="2025" spans="7:7" x14ac:dyDescent="0.25">
      <c r="G2025" s="54"/>
    </row>
    <row r="2026" spans="7:7" x14ac:dyDescent="0.25">
      <c r="G2026" s="54"/>
    </row>
    <row r="2027" spans="7:7" x14ac:dyDescent="0.25">
      <c r="G2027" s="54"/>
    </row>
    <row r="2028" spans="7:7" x14ac:dyDescent="0.25">
      <c r="G2028" s="54"/>
    </row>
    <row r="2029" spans="7:7" x14ac:dyDescent="0.25">
      <c r="G2029" s="54"/>
    </row>
    <row r="2030" spans="7:7" x14ac:dyDescent="0.25">
      <c r="G2030" s="54"/>
    </row>
    <row r="2031" spans="7:7" x14ac:dyDescent="0.25">
      <c r="G2031" s="54"/>
    </row>
    <row r="2032" spans="7:7" x14ac:dyDescent="0.25">
      <c r="G2032" s="54"/>
    </row>
    <row r="2033" spans="7:7" x14ac:dyDescent="0.25">
      <c r="G2033" s="54"/>
    </row>
    <row r="2034" spans="7:7" x14ac:dyDescent="0.25">
      <c r="G2034" s="54"/>
    </row>
    <row r="2035" spans="7:7" x14ac:dyDescent="0.25">
      <c r="G2035" s="54"/>
    </row>
    <row r="2036" spans="7:7" x14ac:dyDescent="0.25">
      <c r="G2036" s="54"/>
    </row>
    <row r="2037" spans="7:7" x14ac:dyDescent="0.25">
      <c r="G2037" s="54"/>
    </row>
    <row r="2038" spans="7:7" x14ac:dyDescent="0.25">
      <c r="G2038" s="54"/>
    </row>
    <row r="2039" spans="7:7" x14ac:dyDescent="0.25">
      <c r="G2039" s="54"/>
    </row>
    <row r="2040" spans="7:7" x14ac:dyDescent="0.25">
      <c r="G2040" s="54"/>
    </row>
    <row r="2041" spans="7:7" x14ac:dyDescent="0.25">
      <c r="G2041" s="54"/>
    </row>
    <row r="2042" spans="7:7" x14ac:dyDescent="0.25">
      <c r="G2042" s="54"/>
    </row>
    <row r="2043" spans="7:7" x14ac:dyDescent="0.25">
      <c r="G2043" s="54"/>
    </row>
    <row r="2044" spans="7:7" x14ac:dyDescent="0.25">
      <c r="G2044" s="54"/>
    </row>
    <row r="2045" spans="7:7" x14ac:dyDescent="0.25">
      <c r="G2045" s="54"/>
    </row>
    <row r="2046" spans="7:7" x14ac:dyDescent="0.25">
      <c r="G2046" s="54"/>
    </row>
    <row r="2047" spans="7:7" x14ac:dyDescent="0.25">
      <c r="G2047" s="54"/>
    </row>
    <row r="2048" spans="7:7" x14ac:dyDescent="0.25">
      <c r="G2048" s="54"/>
    </row>
    <row r="2049" spans="7:7" x14ac:dyDescent="0.25">
      <c r="G2049" s="54"/>
    </row>
    <row r="2050" spans="7:7" x14ac:dyDescent="0.25">
      <c r="G2050" s="54"/>
    </row>
    <row r="2051" spans="7:7" x14ac:dyDescent="0.25">
      <c r="G2051" s="54"/>
    </row>
    <row r="2052" spans="7:7" x14ac:dyDescent="0.25">
      <c r="G2052" s="54"/>
    </row>
    <row r="2053" spans="7:7" x14ac:dyDescent="0.25">
      <c r="G2053" s="54"/>
    </row>
    <row r="2054" spans="7:7" x14ac:dyDescent="0.25">
      <c r="G2054" s="54"/>
    </row>
    <row r="2055" spans="7:7" x14ac:dyDescent="0.25">
      <c r="G2055" s="54"/>
    </row>
    <row r="2056" spans="7:7" x14ac:dyDescent="0.25">
      <c r="G2056" s="54"/>
    </row>
    <row r="2057" spans="7:7" x14ac:dyDescent="0.25">
      <c r="G2057" s="54"/>
    </row>
    <row r="2058" spans="7:7" x14ac:dyDescent="0.25">
      <c r="G2058" s="54"/>
    </row>
    <row r="2059" spans="7:7" x14ac:dyDescent="0.25">
      <c r="G2059" s="54"/>
    </row>
    <row r="2060" spans="7:7" x14ac:dyDescent="0.25">
      <c r="G2060" s="54"/>
    </row>
    <row r="2061" spans="7:7" x14ac:dyDescent="0.25">
      <c r="G2061" s="54"/>
    </row>
    <row r="2062" spans="7:7" x14ac:dyDescent="0.25">
      <c r="G2062" s="54"/>
    </row>
    <row r="2063" spans="7:7" x14ac:dyDescent="0.25">
      <c r="G2063" s="54"/>
    </row>
    <row r="2064" spans="7:7" x14ac:dyDescent="0.25">
      <c r="G2064" s="54"/>
    </row>
    <row r="2065" spans="7:7" x14ac:dyDescent="0.25">
      <c r="G2065" s="54"/>
    </row>
    <row r="2066" spans="7:7" x14ac:dyDescent="0.25">
      <c r="G2066" s="54"/>
    </row>
    <row r="2067" spans="7:7" x14ac:dyDescent="0.25">
      <c r="G2067" s="54"/>
    </row>
    <row r="2068" spans="7:7" x14ac:dyDescent="0.25">
      <c r="G2068" s="54"/>
    </row>
    <row r="2069" spans="7:7" x14ac:dyDescent="0.25">
      <c r="G2069" s="54"/>
    </row>
    <row r="2070" spans="7:7" x14ac:dyDescent="0.25">
      <c r="G2070" s="54"/>
    </row>
    <row r="2071" spans="7:7" x14ac:dyDescent="0.25">
      <c r="G2071" s="54"/>
    </row>
    <row r="2072" spans="7:7" x14ac:dyDescent="0.25">
      <c r="G2072" s="54"/>
    </row>
    <row r="2073" spans="7:7" x14ac:dyDescent="0.25">
      <c r="G2073" s="54"/>
    </row>
    <row r="2074" spans="7:7" x14ac:dyDescent="0.25">
      <c r="G2074" s="54"/>
    </row>
    <row r="2075" spans="7:7" x14ac:dyDescent="0.25">
      <c r="G2075" s="54"/>
    </row>
    <row r="2076" spans="7:7" x14ac:dyDescent="0.25">
      <c r="G2076" s="54"/>
    </row>
    <row r="2077" spans="7:7" x14ac:dyDescent="0.25">
      <c r="G2077" s="54"/>
    </row>
    <row r="2078" spans="7:7" x14ac:dyDescent="0.25">
      <c r="G2078" s="54"/>
    </row>
    <row r="2079" spans="7:7" x14ac:dyDescent="0.25">
      <c r="G2079" s="54"/>
    </row>
    <row r="2080" spans="7:7" x14ac:dyDescent="0.25">
      <c r="G2080" s="54"/>
    </row>
    <row r="2081" spans="7:7" x14ac:dyDescent="0.25">
      <c r="G2081" s="54"/>
    </row>
    <row r="2082" spans="7:7" x14ac:dyDescent="0.25">
      <c r="G2082" s="54"/>
    </row>
    <row r="2083" spans="7:7" x14ac:dyDescent="0.25">
      <c r="G2083" s="54"/>
    </row>
    <row r="2084" spans="7:7" x14ac:dyDescent="0.25">
      <c r="G2084" s="54"/>
    </row>
    <row r="2085" spans="7:7" x14ac:dyDescent="0.25">
      <c r="G2085" s="54"/>
    </row>
    <row r="2086" spans="7:7" x14ac:dyDescent="0.25">
      <c r="G2086" s="54"/>
    </row>
    <row r="2087" spans="7:7" x14ac:dyDescent="0.25">
      <c r="G2087" s="54"/>
    </row>
    <row r="2088" spans="7:7" x14ac:dyDescent="0.25">
      <c r="G2088" s="54"/>
    </row>
    <row r="2089" spans="7:7" x14ac:dyDescent="0.25">
      <c r="G2089" s="54"/>
    </row>
    <row r="2090" spans="7:7" x14ac:dyDescent="0.25">
      <c r="G2090" s="54"/>
    </row>
    <row r="2091" spans="7:7" x14ac:dyDescent="0.25">
      <c r="G2091" s="54"/>
    </row>
    <row r="2092" spans="7:7" x14ac:dyDescent="0.25">
      <c r="G2092" s="54"/>
    </row>
    <row r="2093" spans="7:7" x14ac:dyDescent="0.25">
      <c r="G2093" s="54"/>
    </row>
    <row r="2094" spans="7:7" x14ac:dyDescent="0.25">
      <c r="G2094" s="54"/>
    </row>
    <row r="2095" spans="7:7" x14ac:dyDescent="0.25">
      <c r="G2095" s="54"/>
    </row>
    <row r="2096" spans="7:7" x14ac:dyDescent="0.25">
      <c r="G2096" s="54"/>
    </row>
    <row r="2097" spans="7:7" x14ac:dyDescent="0.25">
      <c r="G2097" s="54"/>
    </row>
    <row r="2098" spans="7:7" x14ac:dyDescent="0.25">
      <c r="G2098" s="54"/>
    </row>
    <row r="2099" spans="7:7" x14ac:dyDescent="0.25">
      <c r="G2099" s="54"/>
    </row>
    <row r="2100" spans="7:7" x14ac:dyDescent="0.25">
      <c r="G2100" s="54"/>
    </row>
    <row r="2101" spans="7:7" x14ac:dyDescent="0.25">
      <c r="G2101" s="54"/>
    </row>
    <row r="2102" spans="7:7" x14ac:dyDescent="0.25">
      <c r="G2102" s="54"/>
    </row>
    <row r="2103" spans="7:7" x14ac:dyDescent="0.25">
      <c r="G2103" s="54"/>
    </row>
    <row r="2104" spans="7:7" x14ac:dyDescent="0.25">
      <c r="G2104" s="54"/>
    </row>
    <row r="2105" spans="7:7" x14ac:dyDescent="0.25">
      <c r="G2105" s="54"/>
    </row>
    <row r="2106" spans="7:7" x14ac:dyDescent="0.25">
      <c r="G2106" s="54"/>
    </row>
    <row r="2107" spans="7:7" x14ac:dyDescent="0.25">
      <c r="G2107" s="54"/>
    </row>
    <row r="2108" spans="7:7" x14ac:dyDescent="0.25">
      <c r="G2108" s="54"/>
    </row>
    <row r="2109" spans="7:7" x14ac:dyDescent="0.25">
      <c r="G2109" s="54"/>
    </row>
    <row r="2110" spans="7:7" x14ac:dyDescent="0.25">
      <c r="G2110" s="54"/>
    </row>
    <row r="2111" spans="7:7" x14ac:dyDescent="0.25">
      <c r="G2111" s="54"/>
    </row>
    <row r="2112" spans="7:7" x14ac:dyDescent="0.25">
      <c r="G2112" s="54"/>
    </row>
    <row r="2113" spans="7:7" x14ac:dyDescent="0.25">
      <c r="G2113" s="54"/>
    </row>
    <row r="2114" spans="7:7" x14ac:dyDescent="0.25">
      <c r="G2114" s="54"/>
    </row>
    <row r="2115" spans="7:7" x14ac:dyDescent="0.25">
      <c r="G2115" s="54"/>
    </row>
    <row r="2116" spans="7:7" x14ac:dyDescent="0.25">
      <c r="G2116" s="54"/>
    </row>
    <row r="2117" spans="7:7" x14ac:dyDescent="0.25">
      <c r="G2117" s="54"/>
    </row>
    <row r="2118" spans="7:7" x14ac:dyDescent="0.25">
      <c r="G2118" s="54"/>
    </row>
    <row r="2119" spans="7:7" x14ac:dyDescent="0.25">
      <c r="G2119" s="54"/>
    </row>
    <row r="2120" spans="7:7" x14ac:dyDescent="0.25">
      <c r="G2120" s="54"/>
    </row>
    <row r="2121" spans="7:7" x14ac:dyDescent="0.25">
      <c r="G2121" s="54"/>
    </row>
    <row r="2122" spans="7:7" x14ac:dyDescent="0.25">
      <c r="G2122" s="54"/>
    </row>
    <row r="2123" spans="7:7" x14ac:dyDescent="0.25">
      <c r="G2123" s="54"/>
    </row>
    <row r="2124" spans="7:7" x14ac:dyDescent="0.25">
      <c r="G2124" s="54"/>
    </row>
    <row r="2125" spans="7:7" x14ac:dyDescent="0.25">
      <c r="G2125" s="54"/>
    </row>
    <row r="2126" spans="7:7" x14ac:dyDescent="0.25">
      <c r="G2126" s="54"/>
    </row>
    <row r="2127" spans="7:7" x14ac:dyDescent="0.25">
      <c r="G2127" s="54"/>
    </row>
    <row r="2128" spans="7:7" x14ac:dyDescent="0.25">
      <c r="G2128" s="54"/>
    </row>
    <row r="2129" spans="7:7" x14ac:dyDescent="0.25">
      <c r="G2129" s="54"/>
    </row>
    <row r="2130" spans="7:7" x14ac:dyDescent="0.25">
      <c r="G2130" s="54"/>
    </row>
    <row r="2131" spans="7:7" x14ac:dyDescent="0.25">
      <c r="G2131" s="54"/>
    </row>
    <row r="2132" spans="7:7" x14ac:dyDescent="0.25">
      <c r="G2132" s="54"/>
    </row>
    <row r="2133" spans="7:7" x14ac:dyDescent="0.25">
      <c r="G2133" s="54"/>
    </row>
    <row r="2134" spans="7:7" x14ac:dyDescent="0.25">
      <c r="G2134" s="54"/>
    </row>
    <row r="2135" spans="7:7" x14ac:dyDescent="0.25">
      <c r="G2135" s="54"/>
    </row>
    <row r="2136" spans="7:7" x14ac:dyDescent="0.25">
      <c r="G2136" s="54"/>
    </row>
    <row r="2137" spans="7:7" x14ac:dyDescent="0.25">
      <c r="G2137" s="54"/>
    </row>
    <row r="2138" spans="7:7" x14ac:dyDescent="0.25">
      <c r="G2138" s="54"/>
    </row>
    <row r="2139" spans="7:7" x14ac:dyDescent="0.25">
      <c r="G2139" s="54"/>
    </row>
    <row r="2140" spans="7:7" x14ac:dyDescent="0.25">
      <c r="G2140" s="54"/>
    </row>
    <row r="2141" spans="7:7" x14ac:dyDescent="0.25">
      <c r="G2141" s="54"/>
    </row>
    <row r="2142" spans="7:7" x14ac:dyDescent="0.25">
      <c r="G2142" s="54"/>
    </row>
    <row r="2143" spans="7:7" x14ac:dyDescent="0.25">
      <c r="G2143" s="54"/>
    </row>
    <row r="2144" spans="7:7" x14ac:dyDescent="0.25">
      <c r="G2144" s="54"/>
    </row>
    <row r="2145" spans="7:7" x14ac:dyDescent="0.25">
      <c r="G2145" s="54"/>
    </row>
    <row r="2146" spans="7:7" x14ac:dyDescent="0.25">
      <c r="G2146" s="54"/>
    </row>
    <row r="2147" spans="7:7" x14ac:dyDescent="0.25">
      <c r="G2147" s="54"/>
    </row>
    <row r="2148" spans="7:7" x14ac:dyDescent="0.25">
      <c r="G2148" s="54"/>
    </row>
    <row r="2149" spans="7:7" x14ac:dyDescent="0.25">
      <c r="G2149" s="54"/>
    </row>
    <row r="2150" spans="7:7" x14ac:dyDescent="0.25">
      <c r="G2150" s="54"/>
    </row>
    <row r="2151" spans="7:7" x14ac:dyDescent="0.25">
      <c r="G2151" s="54"/>
    </row>
    <row r="2152" spans="7:7" x14ac:dyDescent="0.25">
      <c r="G2152" s="54"/>
    </row>
    <row r="2153" spans="7:7" x14ac:dyDescent="0.25">
      <c r="G2153" s="54"/>
    </row>
    <row r="2154" spans="7:7" x14ac:dyDescent="0.25">
      <c r="G2154" s="54"/>
    </row>
    <row r="2155" spans="7:7" x14ac:dyDescent="0.25">
      <c r="G2155" s="54"/>
    </row>
    <row r="2156" spans="7:7" x14ac:dyDescent="0.25">
      <c r="G2156" s="54"/>
    </row>
    <row r="2157" spans="7:7" x14ac:dyDescent="0.25">
      <c r="G2157" s="54"/>
    </row>
    <row r="2158" spans="7:7" x14ac:dyDescent="0.25">
      <c r="G2158" s="54"/>
    </row>
    <row r="2159" spans="7:7" x14ac:dyDescent="0.25">
      <c r="G2159" s="54"/>
    </row>
    <row r="2160" spans="7:7" x14ac:dyDescent="0.25">
      <c r="G2160" s="54"/>
    </row>
    <row r="2161" spans="7:7" x14ac:dyDescent="0.25">
      <c r="G2161" s="54"/>
    </row>
    <row r="2162" spans="7:7" x14ac:dyDescent="0.25">
      <c r="G2162" s="54"/>
    </row>
    <row r="2163" spans="7:7" x14ac:dyDescent="0.25">
      <c r="G2163" s="54"/>
    </row>
    <row r="2164" spans="7:7" x14ac:dyDescent="0.25">
      <c r="G2164" s="54"/>
    </row>
    <row r="2165" spans="7:7" x14ac:dyDescent="0.25">
      <c r="G2165" s="54"/>
    </row>
    <row r="2166" spans="7:7" x14ac:dyDescent="0.25">
      <c r="G2166" s="54"/>
    </row>
    <row r="2167" spans="7:7" x14ac:dyDescent="0.25">
      <c r="G2167" s="54"/>
    </row>
    <row r="2168" spans="7:7" x14ac:dyDescent="0.25">
      <c r="G2168" s="54"/>
    </row>
    <row r="2169" spans="7:7" x14ac:dyDescent="0.25">
      <c r="G2169" s="54"/>
    </row>
    <row r="2170" spans="7:7" x14ac:dyDescent="0.25">
      <c r="G2170" s="54"/>
    </row>
    <row r="2171" spans="7:7" x14ac:dyDescent="0.25">
      <c r="G2171" s="54"/>
    </row>
    <row r="2172" spans="7:7" x14ac:dyDescent="0.25">
      <c r="G2172" s="54"/>
    </row>
    <row r="2173" spans="7:7" x14ac:dyDescent="0.25">
      <c r="G2173" s="54"/>
    </row>
    <row r="2174" spans="7:7" x14ac:dyDescent="0.25">
      <c r="G2174" s="54"/>
    </row>
    <row r="2175" spans="7:7" x14ac:dyDescent="0.25">
      <c r="G2175" s="54"/>
    </row>
    <row r="2176" spans="7:7" x14ac:dyDescent="0.25">
      <c r="G2176" s="54"/>
    </row>
    <row r="2177" spans="7:7" x14ac:dyDescent="0.25">
      <c r="G2177" s="54"/>
    </row>
    <row r="2178" spans="7:7" x14ac:dyDescent="0.25">
      <c r="G2178" s="54"/>
    </row>
    <row r="2179" spans="7:7" x14ac:dyDescent="0.25">
      <c r="G2179" s="54"/>
    </row>
    <row r="2180" spans="7:7" x14ac:dyDescent="0.25">
      <c r="G2180" s="54"/>
    </row>
    <row r="2181" spans="7:7" x14ac:dyDescent="0.25">
      <c r="G2181" s="54"/>
    </row>
    <row r="2182" spans="7:7" x14ac:dyDescent="0.25">
      <c r="G2182" s="54"/>
    </row>
    <row r="2183" spans="7:7" x14ac:dyDescent="0.25">
      <c r="G2183" s="54"/>
    </row>
    <row r="2184" spans="7:7" x14ac:dyDescent="0.25">
      <c r="G2184" s="54"/>
    </row>
    <row r="2185" spans="7:7" x14ac:dyDescent="0.25">
      <c r="G2185" s="54"/>
    </row>
    <row r="2186" spans="7:7" x14ac:dyDescent="0.25">
      <c r="G2186" s="54"/>
    </row>
    <row r="2187" spans="7:7" x14ac:dyDescent="0.25">
      <c r="G2187" s="54"/>
    </row>
    <row r="2188" spans="7:7" x14ac:dyDescent="0.25">
      <c r="G2188" s="54"/>
    </row>
    <row r="2189" spans="7:7" x14ac:dyDescent="0.25">
      <c r="G2189" s="54"/>
    </row>
    <row r="2190" spans="7:7" x14ac:dyDescent="0.25">
      <c r="G2190" s="54"/>
    </row>
    <row r="2191" spans="7:7" x14ac:dyDescent="0.25">
      <c r="G2191" s="54"/>
    </row>
    <row r="2192" spans="7:7" x14ac:dyDescent="0.25">
      <c r="G2192" s="54"/>
    </row>
    <row r="2193" spans="7:7" x14ac:dyDescent="0.25">
      <c r="G2193" s="54"/>
    </row>
    <row r="2194" spans="7:7" x14ac:dyDescent="0.25">
      <c r="G2194" s="54"/>
    </row>
    <row r="2195" spans="7:7" x14ac:dyDescent="0.25">
      <c r="G2195" s="54"/>
    </row>
    <row r="2196" spans="7:7" x14ac:dyDescent="0.25">
      <c r="G2196" s="54"/>
    </row>
    <row r="2197" spans="7:7" x14ac:dyDescent="0.25">
      <c r="G2197" s="54"/>
    </row>
    <row r="2198" spans="7:7" x14ac:dyDescent="0.25">
      <c r="G2198" s="54"/>
    </row>
    <row r="2199" spans="7:7" x14ac:dyDescent="0.25">
      <c r="G2199" s="54"/>
    </row>
    <row r="2200" spans="7:7" x14ac:dyDescent="0.25">
      <c r="G2200" s="54"/>
    </row>
    <row r="2201" spans="7:7" x14ac:dyDescent="0.25">
      <c r="G2201" s="54"/>
    </row>
    <row r="2202" spans="7:7" x14ac:dyDescent="0.25">
      <c r="G2202" s="54"/>
    </row>
    <row r="2203" spans="7:7" x14ac:dyDescent="0.25">
      <c r="G2203" s="54"/>
    </row>
    <row r="2204" spans="7:7" x14ac:dyDescent="0.25">
      <c r="G2204" s="54"/>
    </row>
    <row r="2205" spans="7:7" x14ac:dyDescent="0.25">
      <c r="G2205" s="54"/>
    </row>
    <row r="2206" spans="7:7" x14ac:dyDescent="0.25">
      <c r="G2206" s="54"/>
    </row>
    <row r="2207" spans="7:7" x14ac:dyDescent="0.25">
      <c r="G2207" s="54"/>
    </row>
    <row r="2208" spans="7:7" x14ac:dyDescent="0.25">
      <c r="G2208" s="54"/>
    </row>
    <row r="2209" spans="7:7" x14ac:dyDescent="0.25">
      <c r="G2209" s="54"/>
    </row>
    <row r="2210" spans="7:7" x14ac:dyDescent="0.25">
      <c r="G2210" s="54"/>
    </row>
    <row r="2211" spans="7:7" x14ac:dyDescent="0.25">
      <c r="G2211" s="54"/>
    </row>
    <row r="2212" spans="7:7" x14ac:dyDescent="0.25">
      <c r="G2212" s="54"/>
    </row>
    <row r="2213" spans="7:7" x14ac:dyDescent="0.25">
      <c r="G2213" s="54"/>
    </row>
    <row r="2214" spans="7:7" x14ac:dyDescent="0.25">
      <c r="G2214" s="54"/>
    </row>
    <row r="2215" spans="7:7" x14ac:dyDescent="0.25">
      <c r="G2215" s="54"/>
    </row>
    <row r="2216" spans="7:7" x14ac:dyDescent="0.25">
      <c r="G2216" s="54"/>
    </row>
    <row r="2217" spans="7:7" x14ac:dyDescent="0.25">
      <c r="G2217" s="54"/>
    </row>
    <row r="2218" spans="7:7" x14ac:dyDescent="0.25">
      <c r="G2218" s="54"/>
    </row>
    <row r="2219" spans="7:7" x14ac:dyDescent="0.25">
      <c r="G2219" s="54"/>
    </row>
    <row r="2220" spans="7:7" x14ac:dyDescent="0.25">
      <c r="G2220" s="54"/>
    </row>
    <row r="2221" spans="7:7" x14ac:dyDescent="0.25">
      <c r="G2221" s="54"/>
    </row>
    <row r="2222" spans="7:7" x14ac:dyDescent="0.25">
      <c r="G2222" s="54"/>
    </row>
    <row r="2223" spans="7:7" x14ac:dyDescent="0.25">
      <c r="G2223" s="54"/>
    </row>
    <row r="2224" spans="7:7" x14ac:dyDescent="0.25">
      <c r="G2224" s="54"/>
    </row>
    <row r="2225" spans="7:7" x14ac:dyDescent="0.25">
      <c r="G2225" s="54"/>
    </row>
    <row r="2226" spans="7:7" x14ac:dyDescent="0.25">
      <c r="G2226" s="54"/>
    </row>
    <row r="2227" spans="7:7" x14ac:dyDescent="0.25">
      <c r="G2227" s="54"/>
    </row>
    <row r="2228" spans="7:7" x14ac:dyDescent="0.25">
      <c r="G2228" s="54"/>
    </row>
    <row r="2229" spans="7:7" x14ac:dyDescent="0.25">
      <c r="G2229" s="54"/>
    </row>
    <row r="2230" spans="7:7" x14ac:dyDescent="0.25">
      <c r="G2230" s="54"/>
    </row>
    <row r="2231" spans="7:7" x14ac:dyDescent="0.25">
      <c r="G2231" s="54"/>
    </row>
    <row r="2232" spans="7:7" x14ac:dyDescent="0.25">
      <c r="G2232" s="54"/>
    </row>
    <row r="2233" spans="7:7" x14ac:dyDescent="0.25">
      <c r="G2233" s="54"/>
    </row>
    <row r="2234" spans="7:7" x14ac:dyDescent="0.25">
      <c r="G2234" s="54"/>
    </row>
    <row r="2235" spans="7:7" x14ac:dyDescent="0.25">
      <c r="G2235" s="54"/>
    </row>
    <row r="2236" spans="7:7" x14ac:dyDescent="0.25">
      <c r="G2236" s="54"/>
    </row>
    <row r="2237" spans="7:7" x14ac:dyDescent="0.25">
      <c r="G2237" s="54"/>
    </row>
    <row r="2238" spans="7:7" x14ac:dyDescent="0.25">
      <c r="G2238" s="54"/>
    </row>
    <row r="2239" spans="7:7" x14ac:dyDescent="0.25">
      <c r="G2239" s="54"/>
    </row>
    <row r="2240" spans="7:7" x14ac:dyDescent="0.25">
      <c r="G2240" s="54"/>
    </row>
    <row r="2241" spans="7:7" x14ac:dyDescent="0.25">
      <c r="G2241" s="54"/>
    </row>
    <row r="2242" spans="7:7" x14ac:dyDescent="0.25">
      <c r="G2242" s="54"/>
    </row>
    <row r="2243" spans="7:7" x14ac:dyDescent="0.25">
      <c r="G2243" s="54"/>
    </row>
    <row r="2244" spans="7:7" x14ac:dyDescent="0.25">
      <c r="G2244" s="54"/>
    </row>
    <row r="2245" spans="7:7" x14ac:dyDescent="0.25">
      <c r="G2245" s="54"/>
    </row>
    <row r="2246" spans="7:7" x14ac:dyDescent="0.25">
      <c r="G2246" s="54"/>
    </row>
    <row r="2247" spans="7:7" x14ac:dyDescent="0.25">
      <c r="G2247" s="54"/>
    </row>
    <row r="2248" spans="7:7" x14ac:dyDescent="0.25">
      <c r="G2248" s="54"/>
    </row>
    <row r="2249" spans="7:7" x14ac:dyDescent="0.25">
      <c r="G2249" s="54"/>
    </row>
    <row r="2250" spans="7:7" x14ac:dyDescent="0.25">
      <c r="G2250" s="54"/>
    </row>
    <row r="2251" spans="7:7" x14ac:dyDescent="0.25">
      <c r="G2251" s="54"/>
    </row>
    <row r="2252" spans="7:7" x14ac:dyDescent="0.25">
      <c r="G2252" s="54"/>
    </row>
    <row r="2253" spans="7:7" x14ac:dyDescent="0.25">
      <c r="G2253" s="54"/>
    </row>
    <row r="2254" spans="7:7" x14ac:dyDescent="0.25">
      <c r="G2254" s="54"/>
    </row>
    <row r="2255" spans="7:7" x14ac:dyDescent="0.25">
      <c r="G2255" s="54"/>
    </row>
    <row r="2256" spans="7:7" x14ac:dyDescent="0.25">
      <c r="G2256" s="54"/>
    </row>
    <row r="2257" spans="7:7" x14ac:dyDescent="0.25">
      <c r="G2257" s="54"/>
    </row>
    <row r="2258" spans="7:7" x14ac:dyDescent="0.25">
      <c r="G2258" s="54"/>
    </row>
    <row r="2259" spans="7:7" x14ac:dyDescent="0.25">
      <c r="G2259" s="54"/>
    </row>
    <row r="2260" spans="7:7" x14ac:dyDescent="0.25">
      <c r="G2260" s="54"/>
    </row>
    <row r="2261" spans="7:7" x14ac:dyDescent="0.25">
      <c r="G2261" s="54"/>
    </row>
    <row r="2262" spans="7:7" x14ac:dyDescent="0.25">
      <c r="G2262" s="54"/>
    </row>
    <row r="2263" spans="7:7" x14ac:dyDescent="0.25">
      <c r="G2263" s="54"/>
    </row>
    <row r="2264" spans="7:7" x14ac:dyDescent="0.25">
      <c r="G2264" s="54"/>
    </row>
    <row r="2265" spans="7:7" x14ac:dyDescent="0.25">
      <c r="G2265" s="54"/>
    </row>
    <row r="2266" spans="7:7" x14ac:dyDescent="0.25">
      <c r="G2266" s="54"/>
    </row>
    <row r="2267" spans="7:7" x14ac:dyDescent="0.25">
      <c r="G2267" s="54"/>
    </row>
    <row r="2268" spans="7:7" x14ac:dyDescent="0.25">
      <c r="G2268" s="54"/>
    </row>
    <row r="2269" spans="7:7" x14ac:dyDescent="0.25">
      <c r="G2269" s="54"/>
    </row>
    <row r="2270" spans="7:7" x14ac:dyDescent="0.25">
      <c r="G2270" s="54"/>
    </row>
    <row r="2271" spans="7:7" x14ac:dyDescent="0.25">
      <c r="G2271" s="54"/>
    </row>
    <row r="2272" spans="7:7" x14ac:dyDescent="0.25">
      <c r="G2272" s="54"/>
    </row>
    <row r="2273" spans="7:7" x14ac:dyDescent="0.25">
      <c r="G2273" s="54"/>
    </row>
    <row r="2274" spans="7:7" x14ac:dyDescent="0.25">
      <c r="G2274" s="54"/>
    </row>
    <row r="2275" spans="7:7" x14ac:dyDescent="0.25">
      <c r="G2275" s="54"/>
    </row>
    <row r="2276" spans="7:7" x14ac:dyDescent="0.25">
      <c r="G2276" s="54"/>
    </row>
    <row r="2277" spans="7:7" x14ac:dyDescent="0.25">
      <c r="G2277" s="54"/>
    </row>
    <row r="2278" spans="7:7" x14ac:dyDescent="0.25">
      <c r="G2278" s="54"/>
    </row>
    <row r="2279" spans="7:7" x14ac:dyDescent="0.25">
      <c r="G2279" s="54"/>
    </row>
    <row r="2280" spans="7:7" x14ac:dyDescent="0.25">
      <c r="G2280" s="54"/>
    </row>
    <row r="2281" spans="7:7" x14ac:dyDescent="0.25">
      <c r="G2281" s="54"/>
    </row>
    <row r="2282" spans="7:7" x14ac:dyDescent="0.25">
      <c r="G2282" s="54"/>
    </row>
    <row r="2283" spans="7:7" x14ac:dyDescent="0.25">
      <c r="G2283" s="54"/>
    </row>
    <row r="2284" spans="7:7" x14ac:dyDescent="0.25">
      <c r="G2284" s="54"/>
    </row>
    <row r="2285" spans="7:7" x14ac:dyDescent="0.25">
      <c r="G2285" s="54"/>
    </row>
    <row r="2286" spans="7:7" x14ac:dyDescent="0.25">
      <c r="G2286" s="54"/>
    </row>
    <row r="2287" spans="7:7" x14ac:dyDescent="0.25">
      <c r="G2287" s="54"/>
    </row>
    <row r="2288" spans="7:7" x14ac:dyDescent="0.25">
      <c r="G2288" s="54"/>
    </row>
    <row r="2289" spans="7:7" x14ac:dyDescent="0.25">
      <c r="G2289" s="54"/>
    </row>
    <row r="2290" spans="7:7" x14ac:dyDescent="0.25">
      <c r="G2290" s="54"/>
    </row>
    <row r="2291" spans="7:7" x14ac:dyDescent="0.25">
      <c r="G2291" s="54"/>
    </row>
    <row r="2292" spans="7:7" x14ac:dyDescent="0.25">
      <c r="G2292" s="54"/>
    </row>
    <row r="2293" spans="7:7" x14ac:dyDescent="0.25">
      <c r="G2293" s="54"/>
    </row>
    <row r="2294" spans="7:7" x14ac:dyDescent="0.25">
      <c r="G2294" s="54"/>
    </row>
    <row r="2295" spans="7:7" x14ac:dyDescent="0.25">
      <c r="G2295" s="54"/>
    </row>
    <row r="2296" spans="7:7" x14ac:dyDescent="0.25">
      <c r="G2296" s="54"/>
    </row>
    <row r="2297" spans="7:7" x14ac:dyDescent="0.25">
      <c r="G2297" s="54"/>
    </row>
    <row r="2298" spans="7:7" x14ac:dyDescent="0.25">
      <c r="G2298" s="54"/>
    </row>
    <row r="2299" spans="7:7" x14ac:dyDescent="0.25">
      <c r="G2299" s="54"/>
    </row>
    <row r="2300" spans="7:7" x14ac:dyDescent="0.25">
      <c r="G2300" s="54"/>
    </row>
    <row r="2301" spans="7:7" x14ac:dyDescent="0.25">
      <c r="G2301" s="54"/>
    </row>
    <row r="2302" spans="7:7" x14ac:dyDescent="0.25">
      <c r="G2302" s="54"/>
    </row>
    <row r="2303" spans="7:7" x14ac:dyDescent="0.25">
      <c r="G2303" s="54"/>
    </row>
    <row r="2304" spans="7:7" x14ac:dyDescent="0.25">
      <c r="G2304" s="54"/>
    </row>
    <row r="2305" spans="7:7" x14ac:dyDescent="0.25">
      <c r="G2305" s="54"/>
    </row>
    <row r="2306" spans="7:7" x14ac:dyDescent="0.25">
      <c r="G2306" s="54"/>
    </row>
    <row r="2307" spans="7:7" x14ac:dyDescent="0.25">
      <c r="G2307" s="54"/>
    </row>
    <row r="2308" spans="7:7" x14ac:dyDescent="0.25">
      <c r="G2308" s="54"/>
    </row>
    <row r="2309" spans="7:7" x14ac:dyDescent="0.25">
      <c r="G2309" s="54"/>
    </row>
    <row r="2310" spans="7:7" x14ac:dyDescent="0.25">
      <c r="G2310" s="54"/>
    </row>
    <row r="2311" spans="7:7" x14ac:dyDescent="0.25">
      <c r="G2311" s="54"/>
    </row>
    <row r="2312" spans="7:7" x14ac:dyDescent="0.25">
      <c r="G2312" s="54"/>
    </row>
    <row r="2313" spans="7:7" x14ac:dyDescent="0.25">
      <c r="G2313" s="54"/>
    </row>
    <row r="2314" spans="7:7" x14ac:dyDescent="0.25">
      <c r="G2314" s="54"/>
    </row>
    <row r="2315" spans="7:7" x14ac:dyDescent="0.25">
      <c r="G2315" s="54"/>
    </row>
    <row r="2316" spans="7:7" x14ac:dyDescent="0.25">
      <c r="G2316" s="54"/>
    </row>
    <row r="2317" spans="7:7" x14ac:dyDescent="0.25">
      <c r="G2317" s="54"/>
    </row>
    <row r="2318" spans="7:7" x14ac:dyDescent="0.25">
      <c r="G2318" s="54"/>
    </row>
    <row r="2319" spans="7:7" x14ac:dyDescent="0.25">
      <c r="G2319" s="54"/>
    </row>
    <row r="2320" spans="7:7" x14ac:dyDescent="0.25">
      <c r="G2320" s="54"/>
    </row>
    <row r="2321" spans="7:7" x14ac:dyDescent="0.25">
      <c r="G2321" s="54"/>
    </row>
    <row r="2322" spans="7:7" x14ac:dyDescent="0.25">
      <c r="G2322" s="54"/>
    </row>
    <row r="2323" spans="7:7" x14ac:dyDescent="0.25">
      <c r="G2323" s="54"/>
    </row>
    <row r="2324" spans="7:7" x14ac:dyDescent="0.25">
      <c r="G2324" s="54"/>
    </row>
    <row r="2325" spans="7:7" x14ac:dyDescent="0.25">
      <c r="G2325" s="54"/>
    </row>
    <row r="2326" spans="7:7" x14ac:dyDescent="0.25">
      <c r="G2326" s="54"/>
    </row>
    <row r="2327" spans="7:7" x14ac:dyDescent="0.25">
      <c r="G2327" s="54"/>
    </row>
    <row r="2328" spans="7:7" x14ac:dyDescent="0.25">
      <c r="G2328" s="54"/>
    </row>
    <row r="2329" spans="7:7" x14ac:dyDescent="0.25">
      <c r="G2329" s="54"/>
    </row>
    <row r="2330" spans="7:7" x14ac:dyDescent="0.25">
      <c r="G2330" s="54"/>
    </row>
    <row r="2331" spans="7:7" x14ac:dyDescent="0.25">
      <c r="G2331" s="54"/>
    </row>
    <row r="2332" spans="7:7" x14ac:dyDescent="0.25">
      <c r="G2332" s="54"/>
    </row>
    <row r="2333" spans="7:7" x14ac:dyDescent="0.25">
      <c r="G2333" s="54"/>
    </row>
    <row r="2334" spans="7:7" x14ac:dyDescent="0.25">
      <c r="G2334" s="54"/>
    </row>
    <row r="2335" spans="7:7" x14ac:dyDescent="0.25">
      <c r="G2335" s="54"/>
    </row>
    <row r="2336" spans="7:7" x14ac:dyDescent="0.25">
      <c r="G2336" s="54"/>
    </row>
    <row r="2337" spans="7:7" x14ac:dyDescent="0.25">
      <c r="G2337" s="54"/>
    </row>
    <row r="2338" spans="7:7" x14ac:dyDescent="0.25">
      <c r="G2338" s="54"/>
    </row>
    <row r="2339" spans="7:7" x14ac:dyDescent="0.25">
      <c r="G2339" s="54"/>
    </row>
    <row r="2340" spans="7:7" x14ac:dyDescent="0.25">
      <c r="G2340" s="54"/>
    </row>
    <row r="2341" spans="7:7" x14ac:dyDescent="0.25">
      <c r="G2341" s="54"/>
    </row>
    <row r="2342" spans="7:7" x14ac:dyDescent="0.25">
      <c r="G2342" s="54"/>
    </row>
    <row r="2343" spans="7:7" x14ac:dyDescent="0.25">
      <c r="G2343" s="54"/>
    </row>
    <row r="2344" spans="7:7" x14ac:dyDescent="0.25">
      <c r="G2344" s="54"/>
    </row>
    <row r="2345" spans="7:7" x14ac:dyDescent="0.25">
      <c r="G2345" s="54"/>
    </row>
    <row r="2346" spans="7:7" x14ac:dyDescent="0.25">
      <c r="G2346" s="54"/>
    </row>
    <row r="2347" spans="7:7" x14ac:dyDescent="0.25">
      <c r="G2347" s="54"/>
    </row>
    <row r="2348" spans="7:7" x14ac:dyDescent="0.25">
      <c r="G2348" s="54"/>
    </row>
    <row r="2349" spans="7:7" x14ac:dyDescent="0.25">
      <c r="G2349" s="54"/>
    </row>
    <row r="2350" spans="7:7" x14ac:dyDescent="0.25">
      <c r="G2350" s="54"/>
    </row>
    <row r="2351" spans="7:7" x14ac:dyDescent="0.25">
      <c r="G2351" s="54"/>
    </row>
    <row r="2352" spans="7:7" x14ac:dyDescent="0.25">
      <c r="G2352" s="54"/>
    </row>
    <row r="2353" spans="7:7" x14ac:dyDescent="0.25">
      <c r="G2353" s="54"/>
    </row>
    <row r="2354" spans="7:7" x14ac:dyDescent="0.25">
      <c r="G2354" s="54"/>
    </row>
    <row r="2355" spans="7:7" x14ac:dyDescent="0.25">
      <c r="G2355" s="54"/>
    </row>
    <row r="2356" spans="7:7" x14ac:dyDescent="0.25">
      <c r="G2356" s="54"/>
    </row>
    <row r="2357" spans="7:7" x14ac:dyDescent="0.25">
      <c r="G2357" s="54"/>
    </row>
    <row r="2358" spans="7:7" x14ac:dyDescent="0.25">
      <c r="G2358" s="54"/>
    </row>
    <row r="2359" spans="7:7" x14ac:dyDescent="0.25">
      <c r="G2359" s="54"/>
    </row>
    <row r="2360" spans="7:7" x14ac:dyDescent="0.25">
      <c r="G2360" s="54"/>
    </row>
    <row r="2361" spans="7:7" x14ac:dyDescent="0.25">
      <c r="G2361" s="54"/>
    </row>
    <row r="2362" spans="7:7" x14ac:dyDescent="0.25">
      <c r="G2362" s="54"/>
    </row>
    <row r="2363" spans="7:7" x14ac:dyDescent="0.25">
      <c r="G2363" s="54"/>
    </row>
    <row r="2364" spans="7:7" x14ac:dyDescent="0.25">
      <c r="G2364" s="54"/>
    </row>
    <row r="2365" spans="7:7" x14ac:dyDescent="0.25">
      <c r="G2365" s="54"/>
    </row>
    <row r="2366" spans="7:7" x14ac:dyDescent="0.25">
      <c r="G2366" s="54"/>
    </row>
    <row r="2367" spans="7:7" x14ac:dyDescent="0.25">
      <c r="G2367" s="54"/>
    </row>
    <row r="2368" spans="7:7" x14ac:dyDescent="0.25">
      <c r="G2368" s="54"/>
    </row>
    <row r="2369" spans="7:7" x14ac:dyDescent="0.25">
      <c r="G2369" s="54"/>
    </row>
    <row r="2370" spans="7:7" x14ac:dyDescent="0.25">
      <c r="G2370" s="54"/>
    </row>
    <row r="2371" spans="7:7" x14ac:dyDescent="0.25">
      <c r="G2371" s="54"/>
    </row>
    <row r="2372" spans="7:7" x14ac:dyDescent="0.25">
      <c r="G2372" s="54"/>
    </row>
    <row r="2373" spans="7:7" x14ac:dyDescent="0.25">
      <c r="G2373" s="54"/>
    </row>
    <row r="2374" spans="7:7" x14ac:dyDescent="0.25">
      <c r="G2374" s="54"/>
    </row>
    <row r="2375" spans="7:7" x14ac:dyDescent="0.25">
      <c r="G2375" s="54"/>
    </row>
    <row r="2376" spans="7:7" x14ac:dyDescent="0.25">
      <c r="G2376" s="54"/>
    </row>
    <row r="2377" spans="7:7" x14ac:dyDescent="0.25">
      <c r="G2377" s="54"/>
    </row>
    <row r="2378" spans="7:7" x14ac:dyDescent="0.25">
      <c r="G2378" s="54"/>
    </row>
    <row r="2379" spans="7:7" x14ac:dyDescent="0.25">
      <c r="G2379" s="54"/>
    </row>
    <row r="2380" spans="7:7" x14ac:dyDescent="0.25">
      <c r="G2380" s="54"/>
    </row>
    <row r="2381" spans="7:7" x14ac:dyDescent="0.25">
      <c r="G2381" s="54"/>
    </row>
    <row r="2382" spans="7:7" x14ac:dyDescent="0.25">
      <c r="G2382" s="54"/>
    </row>
    <row r="2383" spans="7:7" x14ac:dyDescent="0.25">
      <c r="G2383" s="54"/>
    </row>
    <row r="2384" spans="7:7" x14ac:dyDescent="0.25">
      <c r="G2384" s="54"/>
    </row>
    <row r="2385" spans="7:7" x14ac:dyDescent="0.25">
      <c r="G2385" s="54"/>
    </row>
    <row r="2386" spans="7:7" x14ac:dyDescent="0.25">
      <c r="G2386" s="54"/>
    </row>
    <row r="2387" spans="7:7" x14ac:dyDescent="0.25">
      <c r="G2387" s="54"/>
    </row>
    <row r="2388" spans="7:7" x14ac:dyDescent="0.25">
      <c r="G2388" s="54"/>
    </row>
    <row r="2389" spans="7:7" x14ac:dyDescent="0.25">
      <c r="G2389" s="54"/>
    </row>
    <row r="2390" spans="7:7" x14ac:dyDescent="0.25">
      <c r="G2390" s="54"/>
    </row>
    <row r="2391" spans="7:7" x14ac:dyDescent="0.25">
      <c r="G2391" s="54"/>
    </row>
    <row r="2392" spans="7:7" x14ac:dyDescent="0.25">
      <c r="G2392" s="54"/>
    </row>
    <row r="2393" spans="7:7" x14ac:dyDescent="0.25">
      <c r="G2393" s="54"/>
    </row>
    <row r="2394" spans="7:7" x14ac:dyDescent="0.25">
      <c r="G2394" s="54"/>
    </row>
    <row r="2395" spans="7:7" x14ac:dyDescent="0.25">
      <c r="G2395" s="54"/>
    </row>
    <row r="2396" spans="7:7" x14ac:dyDescent="0.25">
      <c r="G2396" s="54"/>
    </row>
    <row r="2397" spans="7:7" x14ac:dyDescent="0.25">
      <c r="G2397" s="54"/>
    </row>
    <row r="2398" spans="7:7" x14ac:dyDescent="0.25">
      <c r="G2398" s="54"/>
    </row>
    <row r="2399" spans="7:7" x14ac:dyDescent="0.25">
      <c r="G2399" s="54"/>
    </row>
    <row r="2400" spans="7:7" x14ac:dyDescent="0.25">
      <c r="G2400" s="54"/>
    </row>
    <row r="2401" spans="7:7" x14ac:dyDescent="0.25">
      <c r="G2401" s="54"/>
    </row>
    <row r="2402" spans="7:7" x14ac:dyDescent="0.25">
      <c r="G2402" s="54"/>
    </row>
    <row r="2403" spans="7:7" x14ac:dyDescent="0.25">
      <c r="G2403" s="54"/>
    </row>
    <row r="2404" spans="7:7" x14ac:dyDescent="0.25">
      <c r="G2404" s="54"/>
    </row>
    <row r="2405" spans="7:7" x14ac:dyDescent="0.25">
      <c r="G2405" s="54"/>
    </row>
    <row r="2406" spans="7:7" x14ac:dyDescent="0.25">
      <c r="G2406" s="54"/>
    </row>
    <row r="2407" spans="7:7" x14ac:dyDescent="0.25">
      <c r="G2407" s="54"/>
    </row>
    <row r="2408" spans="7:7" x14ac:dyDescent="0.25">
      <c r="G2408" s="54"/>
    </row>
    <row r="2409" spans="7:7" x14ac:dyDescent="0.25">
      <c r="G2409" s="54"/>
    </row>
    <row r="2410" spans="7:7" x14ac:dyDescent="0.25">
      <c r="G2410" s="54"/>
    </row>
    <row r="2411" spans="7:7" x14ac:dyDescent="0.25">
      <c r="G2411" s="54"/>
    </row>
    <row r="2412" spans="7:7" x14ac:dyDescent="0.25">
      <c r="G2412" s="54"/>
    </row>
    <row r="2413" spans="7:7" x14ac:dyDescent="0.25">
      <c r="G2413" s="54"/>
    </row>
    <row r="2414" spans="7:7" x14ac:dyDescent="0.25">
      <c r="G2414" s="54"/>
    </row>
    <row r="2415" spans="7:7" x14ac:dyDescent="0.25">
      <c r="G2415" s="54"/>
    </row>
    <row r="2416" spans="7:7" x14ac:dyDescent="0.25">
      <c r="G2416" s="54"/>
    </row>
    <row r="2417" spans="7:7" x14ac:dyDescent="0.25">
      <c r="G2417" s="54"/>
    </row>
    <row r="2418" spans="7:7" x14ac:dyDescent="0.25">
      <c r="G2418" s="54"/>
    </row>
    <row r="2419" spans="7:7" x14ac:dyDescent="0.25">
      <c r="G2419" s="54"/>
    </row>
    <row r="2420" spans="7:7" x14ac:dyDescent="0.25">
      <c r="G2420" s="54"/>
    </row>
    <row r="2421" spans="7:7" x14ac:dyDescent="0.25">
      <c r="G2421" s="54"/>
    </row>
    <row r="2422" spans="7:7" x14ac:dyDescent="0.25">
      <c r="G2422" s="54"/>
    </row>
    <row r="2423" spans="7:7" x14ac:dyDescent="0.25">
      <c r="G2423" s="54"/>
    </row>
    <row r="2424" spans="7:7" x14ac:dyDescent="0.25">
      <c r="G2424" s="54"/>
    </row>
    <row r="2425" spans="7:7" x14ac:dyDescent="0.25">
      <c r="G2425" s="54"/>
    </row>
    <row r="2426" spans="7:7" x14ac:dyDescent="0.25">
      <c r="G2426" s="54"/>
    </row>
    <row r="2427" spans="7:7" x14ac:dyDescent="0.25">
      <c r="G2427" s="54"/>
    </row>
    <row r="2428" spans="7:7" x14ac:dyDescent="0.25">
      <c r="G2428" s="54"/>
    </row>
    <row r="2429" spans="7:7" x14ac:dyDescent="0.25">
      <c r="G2429" s="54"/>
    </row>
    <row r="2430" spans="7:7" x14ac:dyDescent="0.25">
      <c r="G2430" s="54"/>
    </row>
    <row r="2431" spans="7:7" x14ac:dyDescent="0.25">
      <c r="G2431" s="54"/>
    </row>
    <row r="2432" spans="7:7" x14ac:dyDescent="0.25">
      <c r="G2432" s="54"/>
    </row>
    <row r="2433" spans="7:7" x14ac:dyDescent="0.25">
      <c r="G2433" s="54"/>
    </row>
    <row r="2434" spans="7:7" x14ac:dyDescent="0.25">
      <c r="G2434" s="54"/>
    </row>
    <row r="2435" spans="7:7" x14ac:dyDescent="0.25">
      <c r="G2435" s="54"/>
    </row>
    <row r="2436" spans="7:7" x14ac:dyDescent="0.25">
      <c r="G2436" s="54"/>
    </row>
    <row r="2437" spans="7:7" x14ac:dyDescent="0.25">
      <c r="G2437" s="54"/>
    </row>
    <row r="2438" spans="7:7" x14ac:dyDescent="0.25">
      <c r="G2438" s="54"/>
    </row>
    <row r="2439" spans="7:7" x14ac:dyDescent="0.25">
      <c r="G2439" s="54"/>
    </row>
    <row r="2440" spans="7:7" x14ac:dyDescent="0.25">
      <c r="G2440" s="54"/>
    </row>
    <row r="2441" spans="7:7" x14ac:dyDescent="0.25">
      <c r="G2441" s="54"/>
    </row>
    <row r="2442" spans="7:7" x14ac:dyDescent="0.25">
      <c r="G2442" s="54"/>
    </row>
    <row r="2443" spans="7:7" x14ac:dyDescent="0.25">
      <c r="G2443" s="54"/>
    </row>
    <row r="2444" spans="7:7" x14ac:dyDescent="0.25">
      <c r="G2444" s="54"/>
    </row>
    <row r="2445" spans="7:7" x14ac:dyDescent="0.25">
      <c r="G2445" s="54"/>
    </row>
    <row r="2446" spans="7:7" x14ac:dyDescent="0.25">
      <c r="G2446" s="54"/>
    </row>
    <row r="2447" spans="7:7" x14ac:dyDescent="0.25">
      <c r="G2447" s="54"/>
    </row>
    <row r="2448" spans="7:7" x14ac:dyDescent="0.25">
      <c r="G2448" s="54"/>
    </row>
    <row r="2449" spans="7:7" x14ac:dyDescent="0.25">
      <c r="G2449" s="54"/>
    </row>
    <row r="2450" spans="7:7" x14ac:dyDescent="0.25">
      <c r="G2450" s="54"/>
    </row>
    <row r="2451" spans="7:7" x14ac:dyDescent="0.25">
      <c r="G2451" s="54"/>
    </row>
    <row r="2452" spans="7:7" x14ac:dyDescent="0.25">
      <c r="G2452" s="54"/>
    </row>
    <row r="2453" spans="7:7" x14ac:dyDescent="0.25">
      <c r="G2453" s="54"/>
    </row>
    <row r="2454" spans="7:7" x14ac:dyDescent="0.25">
      <c r="G2454" s="54"/>
    </row>
    <row r="2455" spans="7:7" x14ac:dyDescent="0.25">
      <c r="G2455" s="54"/>
    </row>
    <row r="2456" spans="7:7" x14ac:dyDescent="0.25">
      <c r="G2456" s="54"/>
    </row>
    <row r="2457" spans="7:7" x14ac:dyDescent="0.25">
      <c r="G2457" s="54"/>
    </row>
    <row r="2458" spans="7:7" x14ac:dyDescent="0.25">
      <c r="G2458" s="54"/>
    </row>
    <row r="2459" spans="7:7" x14ac:dyDescent="0.25">
      <c r="G2459" s="54"/>
    </row>
    <row r="2460" spans="7:7" x14ac:dyDescent="0.25">
      <c r="G2460" s="54"/>
    </row>
    <row r="2461" spans="7:7" x14ac:dyDescent="0.25">
      <c r="G2461" s="54"/>
    </row>
    <row r="2462" spans="7:7" x14ac:dyDescent="0.25">
      <c r="G2462" s="54"/>
    </row>
    <row r="2463" spans="7:7" x14ac:dyDescent="0.25">
      <c r="G2463" s="54"/>
    </row>
    <row r="2464" spans="7:7" x14ac:dyDescent="0.25">
      <c r="G2464" s="54"/>
    </row>
    <row r="2465" spans="7:7" x14ac:dyDescent="0.25">
      <c r="G2465" s="54"/>
    </row>
    <row r="2466" spans="7:7" x14ac:dyDescent="0.25">
      <c r="G2466" s="54"/>
    </row>
    <row r="2467" spans="7:7" x14ac:dyDescent="0.25">
      <c r="G2467" s="54"/>
    </row>
    <row r="2468" spans="7:7" x14ac:dyDescent="0.25">
      <c r="G2468" s="54"/>
    </row>
    <row r="2469" spans="7:7" x14ac:dyDescent="0.25">
      <c r="G2469" s="54"/>
    </row>
    <row r="2470" spans="7:7" x14ac:dyDescent="0.25">
      <c r="G2470" s="54"/>
    </row>
    <row r="2471" spans="7:7" x14ac:dyDescent="0.25">
      <c r="G2471" s="54"/>
    </row>
    <row r="2472" spans="7:7" x14ac:dyDescent="0.25">
      <c r="G2472" s="54"/>
    </row>
    <row r="2473" spans="7:7" x14ac:dyDescent="0.25">
      <c r="G2473" s="54"/>
    </row>
    <row r="2474" spans="7:7" x14ac:dyDescent="0.25">
      <c r="G2474" s="54"/>
    </row>
    <row r="2475" spans="7:7" x14ac:dyDescent="0.25">
      <c r="G2475" s="54"/>
    </row>
    <row r="2476" spans="7:7" x14ac:dyDescent="0.25">
      <c r="G2476" s="54"/>
    </row>
    <row r="2477" spans="7:7" x14ac:dyDescent="0.25">
      <c r="G2477" s="54"/>
    </row>
    <row r="2478" spans="7:7" x14ac:dyDescent="0.25">
      <c r="G2478" s="54"/>
    </row>
    <row r="2479" spans="7:7" x14ac:dyDescent="0.25">
      <c r="G2479" s="54"/>
    </row>
    <row r="2480" spans="7:7" x14ac:dyDescent="0.25">
      <c r="G2480" s="54"/>
    </row>
    <row r="2481" spans="7:7" x14ac:dyDescent="0.25">
      <c r="G2481" s="54"/>
    </row>
    <row r="2482" spans="7:7" x14ac:dyDescent="0.25">
      <c r="G2482" s="54"/>
    </row>
    <row r="2483" spans="7:7" x14ac:dyDescent="0.25">
      <c r="G2483" s="54"/>
    </row>
    <row r="2484" spans="7:7" x14ac:dyDescent="0.25">
      <c r="G2484" s="54"/>
    </row>
    <row r="2485" spans="7:7" x14ac:dyDescent="0.25">
      <c r="G2485" s="54"/>
    </row>
    <row r="2486" spans="7:7" x14ac:dyDescent="0.25">
      <c r="G2486" s="54"/>
    </row>
    <row r="2487" spans="7:7" x14ac:dyDescent="0.25">
      <c r="G2487" s="54"/>
    </row>
    <row r="2488" spans="7:7" x14ac:dyDescent="0.25">
      <c r="G2488" s="54"/>
    </row>
    <row r="2489" spans="7:7" x14ac:dyDescent="0.25">
      <c r="G2489" s="54"/>
    </row>
    <row r="2490" spans="7:7" x14ac:dyDescent="0.25">
      <c r="G2490" s="54"/>
    </row>
    <row r="2491" spans="7:7" x14ac:dyDescent="0.25">
      <c r="G2491" s="54"/>
    </row>
    <row r="2492" spans="7:7" x14ac:dyDescent="0.25">
      <c r="G2492" s="54"/>
    </row>
    <row r="2493" spans="7:7" x14ac:dyDescent="0.25">
      <c r="G2493" s="54"/>
    </row>
    <row r="2494" spans="7:7" x14ac:dyDescent="0.25">
      <c r="G2494" s="54"/>
    </row>
    <row r="2495" spans="7:7" x14ac:dyDescent="0.25">
      <c r="G2495" s="54"/>
    </row>
    <row r="2496" spans="7:7" x14ac:dyDescent="0.25">
      <c r="G2496" s="54"/>
    </row>
    <row r="2497" spans="7:7" x14ac:dyDescent="0.25">
      <c r="G2497" s="54"/>
    </row>
    <row r="2498" spans="7:7" x14ac:dyDescent="0.25">
      <c r="G2498" s="54"/>
    </row>
    <row r="2499" spans="7:7" x14ac:dyDescent="0.25">
      <c r="G2499" s="54"/>
    </row>
    <row r="2500" spans="7:7" x14ac:dyDescent="0.25">
      <c r="G2500" s="54"/>
    </row>
    <row r="2501" spans="7:7" x14ac:dyDescent="0.25">
      <c r="G2501" s="54"/>
    </row>
    <row r="2502" spans="7:7" x14ac:dyDescent="0.25">
      <c r="G2502" s="54"/>
    </row>
    <row r="2503" spans="7:7" x14ac:dyDescent="0.25">
      <c r="G2503" s="54"/>
    </row>
    <row r="2504" spans="7:7" x14ac:dyDescent="0.25">
      <c r="G2504" s="54"/>
    </row>
    <row r="2505" spans="7:7" x14ac:dyDescent="0.25">
      <c r="G2505" s="54"/>
    </row>
    <row r="2506" spans="7:7" x14ac:dyDescent="0.25">
      <c r="G2506" s="54"/>
    </row>
    <row r="2507" spans="7:7" x14ac:dyDescent="0.25">
      <c r="G2507" s="54"/>
    </row>
    <row r="2508" spans="7:7" x14ac:dyDescent="0.25">
      <c r="G2508" s="54"/>
    </row>
    <row r="2509" spans="7:7" x14ac:dyDescent="0.25">
      <c r="G2509" s="54"/>
    </row>
    <row r="2510" spans="7:7" x14ac:dyDescent="0.25">
      <c r="G2510" s="54"/>
    </row>
    <row r="2511" spans="7:7" x14ac:dyDescent="0.25">
      <c r="G2511" s="54"/>
    </row>
    <row r="2512" spans="7:7" x14ac:dyDescent="0.25">
      <c r="G2512" s="54"/>
    </row>
    <row r="2513" spans="7:7" x14ac:dyDescent="0.25">
      <c r="G2513" s="54"/>
    </row>
    <row r="2514" spans="7:7" x14ac:dyDescent="0.25">
      <c r="G2514" s="54"/>
    </row>
    <row r="2515" spans="7:7" x14ac:dyDescent="0.25">
      <c r="G2515" s="54"/>
    </row>
    <row r="2516" spans="7:7" x14ac:dyDescent="0.25">
      <c r="G2516" s="54"/>
    </row>
    <row r="2517" spans="7:7" x14ac:dyDescent="0.25">
      <c r="G2517" s="54"/>
    </row>
    <row r="2518" spans="7:7" x14ac:dyDescent="0.25">
      <c r="G2518" s="54"/>
    </row>
    <row r="2519" spans="7:7" x14ac:dyDescent="0.25">
      <c r="G2519" s="54"/>
    </row>
    <row r="2520" spans="7:7" x14ac:dyDescent="0.25">
      <c r="G2520" s="54"/>
    </row>
    <row r="2521" spans="7:7" x14ac:dyDescent="0.25">
      <c r="G2521" s="54"/>
    </row>
    <row r="2522" spans="7:7" x14ac:dyDescent="0.25">
      <c r="G2522" s="54"/>
    </row>
    <row r="2523" spans="7:7" x14ac:dyDescent="0.25">
      <c r="G2523" s="54"/>
    </row>
    <row r="2524" spans="7:7" x14ac:dyDescent="0.25">
      <c r="G2524" s="54"/>
    </row>
    <row r="2525" spans="7:7" x14ac:dyDescent="0.25">
      <c r="G2525" s="54"/>
    </row>
    <row r="2526" spans="7:7" x14ac:dyDescent="0.25">
      <c r="G2526" s="54"/>
    </row>
    <row r="2527" spans="7:7" x14ac:dyDescent="0.25">
      <c r="G2527" s="54"/>
    </row>
    <row r="2528" spans="7:7" x14ac:dyDescent="0.25">
      <c r="G2528" s="54"/>
    </row>
    <row r="2529" spans="7:7" x14ac:dyDescent="0.25">
      <c r="G2529" s="54"/>
    </row>
    <row r="2530" spans="7:7" x14ac:dyDescent="0.25">
      <c r="G2530" s="54"/>
    </row>
    <row r="2531" spans="7:7" x14ac:dyDescent="0.25">
      <c r="G2531" s="54"/>
    </row>
    <row r="2532" spans="7:7" x14ac:dyDescent="0.25">
      <c r="G2532" s="54"/>
    </row>
    <row r="2533" spans="7:7" x14ac:dyDescent="0.25">
      <c r="G2533" s="54"/>
    </row>
    <row r="2534" spans="7:7" x14ac:dyDescent="0.25">
      <c r="G2534" s="54"/>
    </row>
    <row r="2535" spans="7:7" x14ac:dyDescent="0.25">
      <c r="G2535" s="54"/>
    </row>
    <row r="2536" spans="7:7" x14ac:dyDescent="0.25">
      <c r="G2536" s="54"/>
    </row>
    <row r="2537" spans="7:7" x14ac:dyDescent="0.25">
      <c r="G2537" s="54"/>
    </row>
    <row r="2538" spans="7:7" x14ac:dyDescent="0.25">
      <c r="G2538" s="54"/>
    </row>
    <row r="2539" spans="7:7" x14ac:dyDescent="0.25">
      <c r="G2539" s="54"/>
    </row>
    <row r="2540" spans="7:7" x14ac:dyDescent="0.25">
      <c r="G2540" s="54"/>
    </row>
    <row r="2541" spans="7:7" x14ac:dyDescent="0.25">
      <c r="G2541" s="54"/>
    </row>
    <row r="2542" spans="7:7" x14ac:dyDescent="0.25">
      <c r="G2542" s="54"/>
    </row>
    <row r="2543" spans="7:7" x14ac:dyDescent="0.25">
      <c r="G2543" s="54"/>
    </row>
    <row r="2544" spans="7:7" x14ac:dyDescent="0.25">
      <c r="G2544" s="54"/>
    </row>
    <row r="2545" spans="7:7" x14ac:dyDescent="0.25">
      <c r="G2545" s="54"/>
    </row>
    <row r="2546" spans="7:7" x14ac:dyDescent="0.25">
      <c r="G2546" s="54"/>
    </row>
    <row r="2547" spans="7:7" x14ac:dyDescent="0.25">
      <c r="G2547" s="54"/>
    </row>
    <row r="2548" spans="7:7" x14ac:dyDescent="0.25">
      <c r="G2548" s="54"/>
    </row>
    <row r="2549" spans="7:7" x14ac:dyDescent="0.25">
      <c r="G2549" s="54"/>
    </row>
    <row r="2550" spans="7:7" x14ac:dyDescent="0.25">
      <c r="G2550" s="54"/>
    </row>
    <row r="2551" spans="7:7" x14ac:dyDescent="0.25">
      <c r="G2551" s="54"/>
    </row>
    <row r="2552" spans="7:7" x14ac:dyDescent="0.25">
      <c r="G2552" s="54"/>
    </row>
    <row r="2553" spans="7:7" x14ac:dyDescent="0.25">
      <c r="G2553" s="54"/>
    </row>
    <row r="2554" spans="7:7" x14ac:dyDescent="0.25">
      <c r="G2554" s="54"/>
    </row>
    <row r="2555" spans="7:7" x14ac:dyDescent="0.25">
      <c r="G2555" s="54"/>
    </row>
    <row r="2556" spans="7:7" x14ac:dyDescent="0.25">
      <c r="G2556" s="54"/>
    </row>
    <row r="2557" spans="7:7" x14ac:dyDescent="0.25">
      <c r="G2557" s="54"/>
    </row>
    <row r="2558" spans="7:7" x14ac:dyDescent="0.25">
      <c r="G2558" s="54"/>
    </row>
    <row r="2559" spans="7:7" x14ac:dyDescent="0.25">
      <c r="G2559" s="54"/>
    </row>
    <row r="2560" spans="7:7" x14ac:dyDescent="0.25">
      <c r="G2560" s="54"/>
    </row>
    <row r="2561" spans="7:7" x14ac:dyDescent="0.25">
      <c r="G2561" s="54"/>
    </row>
    <row r="2562" spans="7:7" x14ac:dyDescent="0.25">
      <c r="G2562" s="54"/>
    </row>
    <row r="2563" spans="7:7" x14ac:dyDescent="0.25">
      <c r="G2563" s="54"/>
    </row>
    <row r="2564" spans="7:7" x14ac:dyDescent="0.25">
      <c r="G2564" s="54"/>
    </row>
    <row r="2565" spans="7:7" x14ac:dyDescent="0.25">
      <c r="G2565" s="54"/>
    </row>
    <row r="2566" spans="7:7" x14ac:dyDescent="0.25">
      <c r="G2566" s="54"/>
    </row>
    <row r="2567" spans="7:7" x14ac:dyDescent="0.25">
      <c r="G2567" s="54"/>
    </row>
    <row r="2568" spans="7:7" x14ac:dyDescent="0.25">
      <c r="G2568" s="54"/>
    </row>
    <row r="2569" spans="7:7" x14ac:dyDescent="0.25">
      <c r="G2569" s="54"/>
    </row>
    <row r="2570" spans="7:7" x14ac:dyDescent="0.25">
      <c r="G2570" s="54"/>
    </row>
    <row r="2571" spans="7:7" x14ac:dyDescent="0.25">
      <c r="G2571" s="54"/>
    </row>
    <row r="2572" spans="7:7" x14ac:dyDescent="0.25">
      <c r="G2572" s="54"/>
    </row>
    <row r="2573" spans="7:7" x14ac:dyDescent="0.25">
      <c r="G2573" s="54"/>
    </row>
    <row r="2574" spans="7:7" x14ac:dyDescent="0.25">
      <c r="G2574" s="54"/>
    </row>
    <row r="2575" spans="7:7" x14ac:dyDescent="0.25">
      <c r="G2575" s="54"/>
    </row>
    <row r="2576" spans="7:7" x14ac:dyDescent="0.25">
      <c r="G2576" s="54"/>
    </row>
    <row r="2577" spans="7:7" x14ac:dyDescent="0.25">
      <c r="G2577" s="54"/>
    </row>
    <row r="2578" spans="7:7" x14ac:dyDescent="0.25">
      <c r="G2578" s="54"/>
    </row>
    <row r="2579" spans="7:7" x14ac:dyDescent="0.25">
      <c r="G2579" s="54"/>
    </row>
    <row r="2580" spans="7:7" x14ac:dyDescent="0.25">
      <c r="G2580" s="54"/>
    </row>
    <row r="2581" spans="7:7" x14ac:dyDescent="0.25">
      <c r="G2581" s="54"/>
    </row>
    <row r="2582" spans="7:7" x14ac:dyDescent="0.25">
      <c r="G2582" s="54"/>
    </row>
    <row r="2583" spans="7:7" x14ac:dyDescent="0.25">
      <c r="G2583" s="54"/>
    </row>
    <row r="2584" spans="7:7" x14ac:dyDescent="0.25">
      <c r="G2584" s="54"/>
    </row>
    <row r="2585" spans="7:7" x14ac:dyDescent="0.25">
      <c r="G2585" s="54"/>
    </row>
    <row r="2586" spans="7:7" x14ac:dyDescent="0.25">
      <c r="G2586" s="54"/>
    </row>
    <row r="2587" spans="7:7" x14ac:dyDescent="0.25">
      <c r="G2587" s="54"/>
    </row>
    <row r="2588" spans="7:7" x14ac:dyDescent="0.25">
      <c r="G2588" s="54"/>
    </row>
    <row r="2589" spans="7:7" x14ac:dyDescent="0.25">
      <c r="G2589" s="54"/>
    </row>
    <row r="2590" spans="7:7" x14ac:dyDescent="0.25">
      <c r="G2590" s="54"/>
    </row>
    <row r="2591" spans="7:7" x14ac:dyDescent="0.25">
      <c r="G2591" s="54"/>
    </row>
    <row r="2592" spans="7:7" x14ac:dyDescent="0.25">
      <c r="G2592" s="54"/>
    </row>
    <row r="2593" spans="7:7" x14ac:dyDescent="0.25">
      <c r="G2593" s="54"/>
    </row>
    <row r="2594" spans="7:7" x14ac:dyDescent="0.25">
      <c r="G2594" s="54"/>
    </row>
    <row r="2595" spans="7:7" x14ac:dyDescent="0.25">
      <c r="G2595" s="54"/>
    </row>
    <row r="2596" spans="7:7" x14ac:dyDescent="0.25">
      <c r="G2596" s="54"/>
    </row>
    <row r="2597" spans="7:7" x14ac:dyDescent="0.25">
      <c r="G2597" s="54"/>
    </row>
    <row r="2598" spans="7:7" x14ac:dyDescent="0.25">
      <c r="G2598" s="54"/>
    </row>
    <row r="2599" spans="7:7" x14ac:dyDescent="0.25">
      <c r="G2599" s="54"/>
    </row>
    <row r="2600" spans="7:7" x14ac:dyDescent="0.25">
      <c r="G2600" s="54"/>
    </row>
    <row r="2601" spans="7:7" x14ac:dyDescent="0.25">
      <c r="G2601" s="54"/>
    </row>
    <row r="2602" spans="7:7" x14ac:dyDescent="0.25">
      <c r="G2602" s="54"/>
    </row>
    <row r="2603" spans="7:7" x14ac:dyDescent="0.25">
      <c r="G2603" s="54"/>
    </row>
    <row r="2604" spans="7:7" x14ac:dyDescent="0.25">
      <c r="G2604" s="54"/>
    </row>
    <row r="2605" spans="7:7" x14ac:dyDescent="0.25">
      <c r="G2605" s="54"/>
    </row>
    <row r="2606" spans="7:7" x14ac:dyDescent="0.25">
      <c r="G2606" s="54"/>
    </row>
    <row r="2607" spans="7:7" x14ac:dyDescent="0.25">
      <c r="G2607" s="54"/>
    </row>
    <row r="2608" spans="7:7" x14ac:dyDescent="0.25">
      <c r="G2608" s="54"/>
    </row>
    <row r="2609" spans="7:7" x14ac:dyDescent="0.25">
      <c r="G2609" s="54"/>
    </row>
    <row r="2610" spans="7:7" x14ac:dyDescent="0.25">
      <c r="G2610" s="54"/>
    </row>
    <row r="2611" spans="7:7" x14ac:dyDescent="0.25">
      <c r="G2611" s="54"/>
    </row>
    <row r="2612" spans="7:7" x14ac:dyDescent="0.25">
      <c r="G2612" s="54"/>
    </row>
    <row r="2613" spans="7:7" x14ac:dyDescent="0.25">
      <c r="G2613" s="54"/>
    </row>
    <row r="2614" spans="7:7" x14ac:dyDescent="0.25">
      <c r="G2614" s="54"/>
    </row>
    <row r="2615" spans="7:7" x14ac:dyDescent="0.25">
      <c r="G2615" s="54"/>
    </row>
    <row r="2616" spans="7:7" x14ac:dyDescent="0.25">
      <c r="G2616" s="54"/>
    </row>
    <row r="2617" spans="7:7" x14ac:dyDescent="0.25">
      <c r="G2617" s="54"/>
    </row>
    <row r="2618" spans="7:7" x14ac:dyDescent="0.25">
      <c r="G2618" s="54"/>
    </row>
    <row r="2619" spans="7:7" x14ac:dyDescent="0.25">
      <c r="G2619" s="54"/>
    </row>
    <row r="2620" spans="7:7" x14ac:dyDescent="0.25">
      <c r="G2620" s="54"/>
    </row>
    <row r="2621" spans="7:7" x14ac:dyDescent="0.25">
      <c r="G2621" s="54"/>
    </row>
    <row r="2622" spans="7:7" x14ac:dyDescent="0.25">
      <c r="G2622" s="54"/>
    </row>
    <row r="2623" spans="7:7" x14ac:dyDescent="0.25">
      <c r="G2623" s="54"/>
    </row>
    <row r="2624" spans="7:7" x14ac:dyDescent="0.25">
      <c r="G2624" s="54"/>
    </row>
    <row r="2625" spans="7:7" x14ac:dyDescent="0.25">
      <c r="G2625" s="54"/>
    </row>
    <row r="2626" spans="7:7" x14ac:dyDescent="0.25">
      <c r="G2626" s="54"/>
    </row>
    <row r="2627" spans="7:7" x14ac:dyDescent="0.25">
      <c r="G2627" s="54"/>
    </row>
    <row r="2628" spans="7:7" x14ac:dyDescent="0.25">
      <c r="G2628" s="54"/>
    </row>
    <row r="2629" spans="7:7" x14ac:dyDescent="0.25">
      <c r="G2629" s="54"/>
    </row>
    <row r="2630" spans="7:7" x14ac:dyDescent="0.25">
      <c r="G2630" s="54"/>
    </row>
    <row r="2631" spans="7:7" x14ac:dyDescent="0.25">
      <c r="G2631" s="54"/>
    </row>
    <row r="2632" spans="7:7" x14ac:dyDescent="0.25">
      <c r="G2632" s="54"/>
    </row>
    <row r="2633" spans="7:7" x14ac:dyDescent="0.25">
      <c r="G2633" s="54"/>
    </row>
    <row r="2634" spans="7:7" x14ac:dyDescent="0.25">
      <c r="G2634" s="54"/>
    </row>
    <row r="2635" spans="7:7" x14ac:dyDescent="0.25">
      <c r="G2635" s="54"/>
    </row>
    <row r="2636" spans="7:7" x14ac:dyDescent="0.25">
      <c r="G2636" s="54"/>
    </row>
    <row r="2637" spans="7:7" x14ac:dyDescent="0.25">
      <c r="G2637" s="54"/>
    </row>
    <row r="2638" spans="7:7" x14ac:dyDescent="0.25">
      <c r="G2638" s="54"/>
    </row>
    <row r="2639" spans="7:7" x14ac:dyDescent="0.25">
      <c r="G2639" s="54"/>
    </row>
    <row r="2640" spans="7:7" x14ac:dyDescent="0.25">
      <c r="G2640" s="54"/>
    </row>
    <row r="2641" spans="7:7" x14ac:dyDescent="0.25">
      <c r="G2641" s="54"/>
    </row>
    <row r="2642" spans="7:7" x14ac:dyDescent="0.25">
      <c r="G2642" s="54"/>
    </row>
    <row r="2643" spans="7:7" x14ac:dyDescent="0.25">
      <c r="G2643" s="54"/>
    </row>
    <row r="2644" spans="7:7" x14ac:dyDescent="0.25">
      <c r="G2644" s="54"/>
    </row>
    <row r="2645" spans="7:7" x14ac:dyDescent="0.25">
      <c r="G2645" s="54"/>
    </row>
    <row r="2646" spans="7:7" x14ac:dyDescent="0.25">
      <c r="G2646" s="54"/>
    </row>
    <row r="2647" spans="7:7" x14ac:dyDescent="0.25">
      <c r="G2647" s="54"/>
    </row>
    <row r="2648" spans="7:7" x14ac:dyDescent="0.25">
      <c r="G2648" s="54"/>
    </row>
    <row r="2649" spans="7:7" x14ac:dyDescent="0.25">
      <c r="G2649" s="54"/>
    </row>
    <row r="2650" spans="7:7" x14ac:dyDescent="0.25">
      <c r="G2650" s="54"/>
    </row>
    <row r="2651" spans="7:7" x14ac:dyDescent="0.25">
      <c r="G2651" s="54"/>
    </row>
    <row r="2652" spans="7:7" x14ac:dyDescent="0.25">
      <c r="G2652" s="54"/>
    </row>
    <row r="2653" spans="7:7" x14ac:dyDescent="0.25">
      <c r="G2653" s="54"/>
    </row>
    <row r="2654" spans="7:7" x14ac:dyDescent="0.25">
      <c r="G2654" s="54"/>
    </row>
    <row r="2655" spans="7:7" x14ac:dyDescent="0.25">
      <c r="G2655" s="54"/>
    </row>
    <row r="2656" spans="7:7" x14ac:dyDescent="0.25">
      <c r="G2656" s="54"/>
    </row>
    <row r="2657" spans="7:7" x14ac:dyDescent="0.25">
      <c r="G2657" s="54"/>
    </row>
    <row r="2658" spans="7:7" x14ac:dyDescent="0.25">
      <c r="G2658" s="54"/>
    </row>
    <row r="2659" spans="7:7" x14ac:dyDescent="0.25">
      <c r="G2659" s="54"/>
    </row>
    <row r="2660" spans="7:7" x14ac:dyDescent="0.25">
      <c r="G2660" s="54"/>
    </row>
    <row r="2661" spans="7:7" x14ac:dyDescent="0.25">
      <c r="G2661" s="54"/>
    </row>
    <row r="2662" spans="7:7" x14ac:dyDescent="0.25">
      <c r="G2662" s="54"/>
    </row>
    <row r="2663" spans="7:7" x14ac:dyDescent="0.25">
      <c r="G2663" s="54"/>
    </row>
    <row r="2664" spans="7:7" x14ac:dyDescent="0.25">
      <c r="G2664" s="54"/>
    </row>
    <row r="2665" spans="7:7" x14ac:dyDescent="0.25">
      <c r="G2665" s="54"/>
    </row>
    <row r="2666" spans="7:7" x14ac:dyDescent="0.25">
      <c r="G2666" s="54"/>
    </row>
    <row r="2667" spans="7:7" x14ac:dyDescent="0.25">
      <c r="G2667" s="54"/>
    </row>
    <row r="2668" spans="7:7" x14ac:dyDescent="0.25">
      <c r="G2668" s="54"/>
    </row>
    <row r="2669" spans="7:7" x14ac:dyDescent="0.25">
      <c r="G2669" s="54"/>
    </row>
    <row r="2670" spans="7:7" x14ac:dyDescent="0.25">
      <c r="G2670" s="54"/>
    </row>
    <row r="2671" spans="7:7" x14ac:dyDescent="0.25">
      <c r="G2671" s="54"/>
    </row>
    <row r="2672" spans="7:7" x14ac:dyDescent="0.25">
      <c r="G2672" s="54"/>
    </row>
    <row r="2673" spans="7:7" x14ac:dyDescent="0.25">
      <c r="G2673" s="54"/>
    </row>
    <row r="2674" spans="7:7" x14ac:dyDescent="0.25">
      <c r="G2674" s="54"/>
    </row>
    <row r="2675" spans="7:7" x14ac:dyDescent="0.25">
      <c r="G2675" s="54"/>
    </row>
    <row r="2676" spans="7:7" x14ac:dyDescent="0.25">
      <c r="G2676" s="54"/>
    </row>
    <row r="2677" spans="7:7" x14ac:dyDescent="0.25">
      <c r="G2677" s="54"/>
    </row>
    <row r="2678" spans="7:7" x14ac:dyDescent="0.25">
      <c r="G2678" s="54"/>
    </row>
    <row r="2679" spans="7:7" x14ac:dyDescent="0.25">
      <c r="G2679" s="54"/>
    </row>
    <row r="2680" spans="7:7" x14ac:dyDescent="0.25">
      <c r="G2680" s="54"/>
    </row>
    <row r="2681" spans="7:7" x14ac:dyDescent="0.25">
      <c r="G2681" s="54"/>
    </row>
    <row r="2682" spans="7:7" x14ac:dyDescent="0.25">
      <c r="G2682" s="54"/>
    </row>
    <row r="2683" spans="7:7" x14ac:dyDescent="0.25">
      <c r="G2683" s="54"/>
    </row>
    <row r="2684" spans="7:7" x14ac:dyDescent="0.25">
      <c r="G2684" s="54"/>
    </row>
    <row r="2685" spans="7:7" x14ac:dyDescent="0.25">
      <c r="G2685" s="54"/>
    </row>
    <row r="2686" spans="7:7" x14ac:dyDescent="0.25">
      <c r="G2686" s="54"/>
    </row>
    <row r="2687" spans="7:7" x14ac:dyDescent="0.25">
      <c r="G2687" s="54"/>
    </row>
    <row r="2688" spans="7:7" x14ac:dyDescent="0.25">
      <c r="G2688" s="54"/>
    </row>
    <row r="2689" spans="7:7" x14ac:dyDescent="0.25">
      <c r="G2689" s="54"/>
    </row>
    <row r="2690" spans="7:7" x14ac:dyDescent="0.25">
      <c r="G2690" s="54"/>
    </row>
    <row r="2691" spans="7:7" x14ac:dyDescent="0.25">
      <c r="G2691" s="54"/>
    </row>
    <row r="2692" spans="7:7" x14ac:dyDescent="0.25">
      <c r="G2692" s="54"/>
    </row>
    <row r="2693" spans="7:7" x14ac:dyDescent="0.25">
      <c r="G2693" s="54"/>
    </row>
    <row r="2694" spans="7:7" x14ac:dyDescent="0.25">
      <c r="G2694" s="54"/>
    </row>
    <row r="2695" spans="7:7" x14ac:dyDescent="0.25">
      <c r="G2695" s="54"/>
    </row>
    <row r="2696" spans="7:7" x14ac:dyDescent="0.25">
      <c r="G2696" s="54"/>
    </row>
    <row r="2697" spans="7:7" x14ac:dyDescent="0.25">
      <c r="G2697" s="54"/>
    </row>
    <row r="2698" spans="7:7" x14ac:dyDescent="0.25">
      <c r="G2698" s="54"/>
    </row>
    <row r="2699" spans="7:7" x14ac:dyDescent="0.25">
      <c r="G2699" s="54"/>
    </row>
    <row r="2700" spans="7:7" x14ac:dyDescent="0.25">
      <c r="G2700" s="54"/>
    </row>
    <row r="2701" spans="7:7" x14ac:dyDescent="0.25">
      <c r="G2701" s="54"/>
    </row>
    <row r="2702" spans="7:7" x14ac:dyDescent="0.25">
      <c r="G2702" s="54"/>
    </row>
    <row r="2703" spans="7:7" x14ac:dyDescent="0.25">
      <c r="G2703" s="54"/>
    </row>
    <row r="2704" spans="7:7" x14ac:dyDescent="0.25">
      <c r="G2704" s="54"/>
    </row>
    <row r="2705" spans="7:7" x14ac:dyDescent="0.25">
      <c r="G2705" s="54"/>
    </row>
    <row r="2706" spans="7:7" x14ac:dyDescent="0.25">
      <c r="G2706" s="54"/>
    </row>
    <row r="2707" spans="7:7" x14ac:dyDescent="0.25">
      <c r="G2707" s="54"/>
    </row>
    <row r="2708" spans="7:7" x14ac:dyDescent="0.25">
      <c r="G2708" s="54"/>
    </row>
    <row r="2709" spans="7:7" x14ac:dyDescent="0.25">
      <c r="G2709" s="54"/>
    </row>
    <row r="2710" spans="7:7" x14ac:dyDescent="0.25">
      <c r="G2710" s="54"/>
    </row>
    <row r="2711" spans="7:7" x14ac:dyDescent="0.25">
      <c r="G2711" s="54"/>
    </row>
    <row r="2712" spans="7:7" x14ac:dyDescent="0.25">
      <c r="G2712" s="54"/>
    </row>
    <row r="2713" spans="7:7" x14ac:dyDescent="0.25">
      <c r="G2713" s="54"/>
    </row>
    <row r="2714" spans="7:7" x14ac:dyDescent="0.25">
      <c r="G2714" s="54"/>
    </row>
    <row r="2715" spans="7:7" x14ac:dyDescent="0.25">
      <c r="G2715" s="54"/>
    </row>
    <row r="2716" spans="7:7" x14ac:dyDescent="0.25">
      <c r="G2716" s="54"/>
    </row>
    <row r="2717" spans="7:7" x14ac:dyDescent="0.25">
      <c r="G2717" s="54"/>
    </row>
    <row r="2718" spans="7:7" x14ac:dyDescent="0.25">
      <c r="G2718" s="54"/>
    </row>
    <row r="2719" spans="7:7" x14ac:dyDescent="0.25">
      <c r="G2719" s="54"/>
    </row>
    <row r="2720" spans="7:7" x14ac:dyDescent="0.25">
      <c r="G2720" s="54"/>
    </row>
    <row r="2721" spans="7:7" x14ac:dyDescent="0.25">
      <c r="G2721" s="54"/>
    </row>
    <row r="2722" spans="7:7" x14ac:dyDescent="0.25">
      <c r="G2722" s="54"/>
    </row>
    <row r="2723" spans="7:7" x14ac:dyDescent="0.25">
      <c r="G2723" s="54"/>
    </row>
    <row r="2724" spans="7:7" x14ac:dyDescent="0.25">
      <c r="G2724" s="54"/>
    </row>
    <row r="2725" spans="7:7" x14ac:dyDescent="0.25">
      <c r="G2725" s="54"/>
    </row>
    <row r="2726" spans="7:7" x14ac:dyDescent="0.25">
      <c r="G2726" s="54"/>
    </row>
    <row r="2727" spans="7:7" x14ac:dyDescent="0.25">
      <c r="G2727" s="54"/>
    </row>
    <row r="2728" spans="7:7" x14ac:dyDescent="0.25">
      <c r="G2728" s="54"/>
    </row>
    <row r="2729" spans="7:7" x14ac:dyDescent="0.25">
      <c r="G2729" s="54"/>
    </row>
    <row r="2730" spans="7:7" x14ac:dyDescent="0.25">
      <c r="G2730" s="54"/>
    </row>
    <row r="2731" spans="7:7" x14ac:dyDescent="0.25">
      <c r="G2731" s="54"/>
    </row>
    <row r="2732" spans="7:7" x14ac:dyDescent="0.25">
      <c r="G2732" s="54"/>
    </row>
    <row r="2733" spans="7:7" x14ac:dyDescent="0.25">
      <c r="G2733" s="54"/>
    </row>
    <row r="2734" spans="7:7" x14ac:dyDescent="0.25">
      <c r="G2734" s="54"/>
    </row>
    <row r="2735" spans="7:7" x14ac:dyDescent="0.25">
      <c r="G2735" s="54"/>
    </row>
    <row r="2736" spans="7:7" x14ac:dyDescent="0.25">
      <c r="G2736" s="54"/>
    </row>
    <row r="2737" spans="7:7" x14ac:dyDescent="0.25">
      <c r="G2737" s="54"/>
    </row>
    <row r="2738" spans="7:7" x14ac:dyDescent="0.25">
      <c r="G2738" s="54"/>
    </row>
    <row r="2739" spans="7:7" x14ac:dyDescent="0.25">
      <c r="G2739" s="54"/>
    </row>
    <row r="2740" spans="7:7" x14ac:dyDescent="0.25">
      <c r="G2740" s="54"/>
    </row>
    <row r="2741" spans="7:7" x14ac:dyDescent="0.25">
      <c r="G2741" s="54"/>
    </row>
    <row r="2742" spans="7:7" x14ac:dyDescent="0.25">
      <c r="G2742" s="54"/>
    </row>
    <row r="2743" spans="7:7" x14ac:dyDescent="0.25">
      <c r="G2743" s="54"/>
    </row>
    <row r="2744" spans="7:7" x14ac:dyDescent="0.25">
      <c r="G2744" s="54"/>
    </row>
    <row r="2745" spans="7:7" x14ac:dyDescent="0.25">
      <c r="G2745" s="54"/>
    </row>
    <row r="2746" spans="7:7" x14ac:dyDescent="0.25">
      <c r="G2746" s="54"/>
    </row>
    <row r="2747" spans="7:7" x14ac:dyDescent="0.25">
      <c r="G2747" s="54"/>
    </row>
    <row r="2748" spans="7:7" x14ac:dyDescent="0.25">
      <c r="G2748" s="54"/>
    </row>
    <row r="2749" spans="7:7" x14ac:dyDescent="0.25">
      <c r="G2749" s="54"/>
    </row>
    <row r="2750" spans="7:7" x14ac:dyDescent="0.25">
      <c r="G2750" s="54"/>
    </row>
    <row r="2751" spans="7:7" x14ac:dyDescent="0.25">
      <c r="G2751" s="54"/>
    </row>
    <row r="2752" spans="7:7" x14ac:dyDescent="0.25">
      <c r="G2752" s="54"/>
    </row>
    <row r="2753" spans="7:7" x14ac:dyDescent="0.25">
      <c r="G2753" s="54"/>
    </row>
    <row r="2754" spans="7:7" x14ac:dyDescent="0.25">
      <c r="G2754" s="54"/>
    </row>
    <row r="2755" spans="7:7" x14ac:dyDescent="0.25">
      <c r="G2755" s="54"/>
    </row>
    <row r="2756" spans="7:7" x14ac:dyDescent="0.25">
      <c r="G2756" s="54"/>
    </row>
    <row r="2757" spans="7:7" x14ac:dyDescent="0.25">
      <c r="G2757" s="54"/>
    </row>
    <row r="2758" spans="7:7" x14ac:dyDescent="0.25">
      <c r="G2758" s="54"/>
    </row>
    <row r="2759" spans="7:7" x14ac:dyDescent="0.25">
      <c r="G2759" s="54"/>
    </row>
    <row r="2760" spans="7:7" x14ac:dyDescent="0.25">
      <c r="G2760" s="54"/>
    </row>
    <row r="2761" spans="7:7" x14ac:dyDescent="0.25">
      <c r="G2761" s="54"/>
    </row>
    <row r="2762" spans="7:7" x14ac:dyDescent="0.25">
      <c r="G2762" s="54"/>
    </row>
    <row r="2763" spans="7:7" x14ac:dyDescent="0.25">
      <c r="G2763" s="54"/>
    </row>
    <row r="2764" spans="7:7" x14ac:dyDescent="0.25">
      <c r="G2764" s="54"/>
    </row>
    <row r="2765" spans="7:7" x14ac:dyDescent="0.25">
      <c r="G2765" s="54"/>
    </row>
    <row r="2766" spans="7:7" x14ac:dyDescent="0.25">
      <c r="G2766" s="54"/>
    </row>
    <row r="2767" spans="7:7" x14ac:dyDescent="0.25">
      <c r="G2767" s="54"/>
    </row>
    <row r="2768" spans="7:7" x14ac:dyDescent="0.25">
      <c r="G2768" s="54"/>
    </row>
    <row r="2769" spans="7:7" x14ac:dyDescent="0.25">
      <c r="G2769" s="54"/>
    </row>
    <row r="2770" spans="7:7" x14ac:dyDescent="0.25">
      <c r="G2770" s="54"/>
    </row>
    <row r="2771" spans="7:7" x14ac:dyDescent="0.25">
      <c r="G2771" s="54"/>
    </row>
    <row r="2772" spans="7:7" x14ac:dyDescent="0.25">
      <c r="G2772" s="54"/>
    </row>
    <row r="2773" spans="7:7" x14ac:dyDescent="0.25">
      <c r="G2773" s="54"/>
    </row>
    <row r="2774" spans="7:7" x14ac:dyDescent="0.25">
      <c r="G2774" s="54"/>
    </row>
    <row r="2775" spans="7:7" x14ac:dyDescent="0.25">
      <c r="G2775" s="54"/>
    </row>
    <row r="2776" spans="7:7" x14ac:dyDescent="0.25">
      <c r="G2776" s="54"/>
    </row>
    <row r="2777" spans="7:7" x14ac:dyDescent="0.25">
      <c r="G2777" s="54"/>
    </row>
    <row r="2778" spans="7:7" x14ac:dyDescent="0.25">
      <c r="G2778" s="54"/>
    </row>
    <row r="2779" spans="7:7" x14ac:dyDescent="0.25">
      <c r="G2779" s="54"/>
    </row>
    <row r="2780" spans="7:7" x14ac:dyDescent="0.25">
      <c r="G2780" s="54"/>
    </row>
    <row r="2781" spans="7:7" x14ac:dyDescent="0.25">
      <c r="G2781" s="54"/>
    </row>
    <row r="2782" spans="7:7" x14ac:dyDescent="0.25">
      <c r="G2782" s="54"/>
    </row>
    <row r="2783" spans="7:7" x14ac:dyDescent="0.25">
      <c r="G2783" s="54"/>
    </row>
    <row r="2784" spans="7:7" x14ac:dyDescent="0.25">
      <c r="G2784" s="54"/>
    </row>
    <row r="2785" spans="7:7" x14ac:dyDescent="0.25">
      <c r="G2785" s="54"/>
    </row>
    <row r="2786" spans="7:7" x14ac:dyDescent="0.25">
      <c r="G2786" s="54"/>
    </row>
    <row r="2787" spans="7:7" x14ac:dyDescent="0.25">
      <c r="G2787" s="54"/>
    </row>
    <row r="2788" spans="7:7" x14ac:dyDescent="0.25">
      <c r="G2788" s="54"/>
    </row>
    <row r="2789" spans="7:7" x14ac:dyDescent="0.25">
      <c r="G2789" s="54"/>
    </row>
    <row r="2790" spans="7:7" x14ac:dyDescent="0.25">
      <c r="G2790" s="54"/>
    </row>
    <row r="2791" spans="7:7" x14ac:dyDescent="0.25">
      <c r="G2791" s="54"/>
    </row>
    <row r="2792" spans="7:7" x14ac:dyDescent="0.25">
      <c r="G2792" s="54"/>
    </row>
    <row r="2793" spans="7:7" x14ac:dyDescent="0.25">
      <c r="G2793" s="54"/>
    </row>
    <row r="2794" spans="7:7" x14ac:dyDescent="0.25">
      <c r="G2794" s="54"/>
    </row>
    <row r="2795" spans="7:7" x14ac:dyDescent="0.25">
      <c r="G2795" s="54"/>
    </row>
    <row r="2796" spans="7:7" x14ac:dyDescent="0.25">
      <c r="G2796" s="54"/>
    </row>
    <row r="2797" spans="7:7" x14ac:dyDescent="0.25">
      <c r="G2797" s="54"/>
    </row>
    <row r="2798" spans="7:7" x14ac:dyDescent="0.25">
      <c r="G2798" s="54"/>
    </row>
    <row r="2799" spans="7:7" x14ac:dyDescent="0.25">
      <c r="G2799" s="54"/>
    </row>
    <row r="2800" spans="7:7" x14ac:dyDescent="0.25">
      <c r="G2800" s="54"/>
    </row>
    <row r="2801" spans="7:7" x14ac:dyDescent="0.25">
      <c r="G2801" s="54"/>
    </row>
    <row r="2802" spans="7:7" x14ac:dyDescent="0.25">
      <c r="G2802" s="54"/>
    </row>
    <row r="2803" spans="7:7" x14ac:dyDescent="0.25">
      <c r="G2803" s="54"/>
    </row>
    <row r="2804" spans="7:7" x14ac:dyDescent="0.25">
      <c r="G2804" s="54"/>
    </row>
    <row r="2805" spans="7:7" x14ac:dyDescent="0.25">
      <c r="G2805" s="54"/>
    </row>
    <row r="2806" spans="7:7" x14ac:dyDescent="0.25">
      <c r="G2806" s="54"/>
    </row>
    <row r="2807" spans="7:7" x14ac:dyDescent="0.25">
      <c r="G2807" s="54"/>
    </row>
    <row r="2808" spans="7:7" x14ac:dyDescent="0.25">
      <c r="G2808" s="54"/>
    </row>
    <row r="2809" spans="7:7" x14ac:dyDescent="0.25">
      <c r="G2809" s="54"/>
    </row>
    <row r="2810" spans="7:7" x14ac:dyDescent="0.25">
      <c r="G2810" s="54"/>
    </row>
    <row r="2811" spans="7:7" x14ac:dyDescent="0.25">
      <c r="G2811" s="54"/>
    </row>
    <row r="2812" spans="7:7" x14ac:dyDescent="0.25">
      <c r="G2812" s="54"/>
    </row>
    <row r="2813" spans="7:7" x14ac:dyDescent="0.25">
      <c r="G2813" s="54"/>
    </row>
    <row r="2814" spans="7:7" x14ac:dyDescent="0.25">
      <c r="G2814" s="54"/>
    </row>
    <row r="2815" spans="7:7" x14ac:dyDescent="0.25">
      <c r="G2815" s="54"/>
    </row>
    <row r="2816" spans="7:7" x14ac:dyDescent="0.25">
      <c r="G2816" s="54"/>
    </row>
    <row r="2817" spans="7:7" x14ac:dyDescent="0.25">
      <c r="G2817" s="54"/>
    </row>
    <row r="2818" spans="7:7" x14ac:dyDescent="0.25">
      <c r="G2818" s="54"/>
    </row>
    <row r="2819" spans="7:7" x14ac:dyDescent="0.25">
      <c r="G2819" s="54"/>
    </row>
    <row r="2820" spans="7:7" x14ac:dyDescent="0.25">
      <c r="G2820" s="54"/>
    </row>
    <row r="2821" spans="7:7" x14ac:dyDescent="0.25">
      <c r="G2821" s="54"/>
    </row>
    <row r="2822" spans="7:7" x14ac:dyDescent="0.25">
      <c r="G2822" s="54"/>
    </row>
    <row r="2823" spans="7:7" x14ac:dyDescent="0.25">
      <c r="G2823" s="54"/>
    </row>
    <row r="2824" spans="7:7" x14ac:dyDescent="0.25">
      <c r="G2824" s="54"/>
    </row>
    <row r="2825" spans="7:7" x14ac:dyDescent="0.25">
      <c r="G2825" s="54"/>
    </row>
    <row r="2826" spans="7:7" x14ac:dyDescent="0.25">
      <c r="G2826" s="54"/>
    </row>
    <row r="2827" spans="7:7" x14ac:dyDescent="0.25">
      <c r="G2827" s="54"/>
    </row>
    <row r="2828" spans="7:7" x14ac:dyDescent="0.25">
      <c r="G2828" s="54"/>
    </row>
    <row r="2829" spans="7:7" x14ac:dyDescent="0.25">
      <c r="G2829" s="54"/>
    </row>
    <row r="2830" spans="7:7" x14ac:dyDescent="0.25">
      <c r="G2830" s="54"/>
    </row>
    <row r="2831" spans="7:7" x14ac:dyDescent="0.25">
      <c r="G2831" s="54"/>
    </row>
    <row r="2832" spans="7:7" x14ac:dyDescent="0.25">
      <c r="G2832" s="54"/>
    </row>
    <row r="2833" spans="7:7" x14ac:dyDescent="0.25">
      <c r="G2833" s="54"/>
    </row>
    <row r="2834" spans="7:7" x14ac:dyDescent="0.25">
      <c r="G2834" s="54"/>
    </row>
    <row r="2835" spans="7:7" x14ac:dyDescent="0.25">
      <c r="G2835" s="54"/>
    </row>
    <row r="2836" spans="7:7" x14ac:dyDescent="0.25">
      <c r="G2836" s="54"/>
    </row>
    <row r="2837" spans="7:7" x14ac:dyDescent="0.25">
      <c r="G2837" s="54"/>
    </row>
    <row r="2838" spans="7:7" x14ac:dyDescent="0.25">
      <c r="G2838" s="54"/>
    </row>
    <row r="2839" spans="7:7" x14ac:dyDescent="0.25">
      <c r="G2839" s="54"/>
    </row>
    <row r="2840" spans="7:7" x14ac:dyDescent="0.25">
      <c r="G2840" s="54"/>
    </row>
    <row r="2841" spans="7:7" x14ac:dyDescent="0.25">
      <c r="G2841" s="54"/>
    </row>
    <row r="2842" spans="7:7" x14ac:dyDescent="0.25">
      <c r="G2842" s="54"/>
    </row>
    <row r="2843" spans="7:7" x14ac:dyDescent="0.25">
      <c r="G2843" s="54"/>
    </row>
    <row r="2844" spans="7:7" x14ac:dyDescent="0.25">
      <c r="G2844" s="54"/>
    </row>
    <row r="2845" spans="7:7" x14ac:dyDescent="0.25">
      <c r="G2845" s="54"/>
    </row>
    <row r="2846" spans="7:7" x14ac:dyDescent="0.25">
      <c r="G2846" s="54"/>
    </row>
    <row r="2847" spans="7:7" x14ac:dyDescent="0.25">
      <c r="G2847" s="54"/>
    </row>
    <row r="2848" spans="7:7" x14ac:dyDescent="0.25">
      <c r="G2848" s="54"/>
    </row>
    <row r="2849" spans="7:7" x14ac:dyDescent="0.25">
      <c r="G2849" s="54"/>
    </row>
    <row r="2850" spans="7:7" x14ac:dyDescent="0.25">
      <c r="G2850" s="54"/>
    </row>
    <row r="2851" spans="7:7" x14ac:dyDescent="0.25">
      <c r="G2851" s="54"/>
    </row>
    <row r="2852" spans="7:7" x14ac:dyDescent="0.25">
      <c r="G2852" s="54"/>
    </row>
    <row r="2853" spans="7:7" x14ac:dyDescent="0.25">
      <c r="G2853" s="54"/>
    </row>
    <row r="2854" spans="7:7" x14ac:dyDescent="0.25">
      <c r="G2854" s="54"/>
    </row>
    <row r="2855" spans="7:7" x14ac:dyDescent="0.25">
      <c r="G2855" s="54"/>
    </row>
    <row r="2856" spans="7:7" x14ac:dyDescent="0.25">
      <c r="G2856" s="54"/>
    </row>
    <row r="2857" spans="7:7" x14ac:dyDescent="0.25">
      <c r="G2857" s="54"/>
    </row>
    <row r="2858" spans="7:7" x14ac:dyDescent="0.25">
      <c r="G2858" s="54"/>
    </row>
    <row r="2859" spans="7:7" x14ac:dyDescent="0.25">
      <c r="G2859" s="54"/>
    </row>
    <row r="2860" spans="7:7" x14ac:dyDescent="0.25">
      <c r="G2860" s="54"/>
    </row>
    <row r="2861" spans="7:7" x14ac:dyDescent="0.25">
      <c r="G2861" s="54"/>
    </row>
    <row r="2862" spans="7:7" x14ac:dyDescent="0.25">
      <c r="G2862" s="54"/>
    </row>
    <row r="2863" spans="7:7" x14ac:dyDescent="0.25">
      <c r="G2863" s="54"/>
    </row>
    <row r="2864" spans="7:7" x14ac:dyDescent="0.25">
      <c r="G2864" s="54"/>
    </row>
    <row r="2865" spans="7:7" x14ac:dyDescent="0.25">
      <c r="G2865" s="54"/>
    </row>
    <row r="2866" spans="7:7" x14ac:dyDescent="0.25">
      <c r="G2866" s="54"/>
    </row>
    <row r="2867" spans="7:7" x14ac:dyDescent="0.25">
      <c r="G2867" s="54"/>
    </row>
    <row r="2868" spans="7:7" x14ac:dyDescent="0.25">
      <c r="G2868" s="54"/>
    </row>
    <row r="2869" spans="7:7" x14ac:dyDescent="0.25">
      <c r="G2869" s="54"/>
    </row>
    <row r="2870" spans="7:7" x14ac:dyDescent="0.25">
      <c r="G2870" s="54"/>
    </row>
    <row r="2871" spans="7:7" x14ac:dyDescent="0.25">
      <c r="G2871" s="54"/>
    </row>
    <row r="2872" spans="7:7" x14ac:dyDescent="0.25">
      <c r="G2872" s="54"/>
    </row>
    <row r="2873" spans="7:7" x14ac:dyDescent="0.25">
      <c r="G2873" s="54"/>
    </row>
    <row r="2874" spans="7:7" x14ac:dyDescent="0.25">
      <c r="G2874" s="54"/>
    </row>
    <row r="2875" spans="7:7" x14ac:dyDescent="0.25">
      <c r="G2875" s="54"/>
    </row>
    <row r="2876" spans="7:7" x14ac:dyDescent="0.25">
      <c r="G2876" s="54"/>
    </row>
    <row r="2877" spans="7:7" x14ac:dyDescent="0.25">
      <c r="G2877" s="54"/>
    </row>
    <row r="2878" spans="7:7" x14ac:dyDescent="0.25">
      <c r="G2878" s="54"/>
    </row>
    <row r="2879" spans="7:7" x14ac:dyDescent="0.25">
      <c r="G2879" s="54"/>
    </row>
    <row r="2880" spans="7:7" x14ac:dyDescent="0.25">
      <c r="G2880" s="54"/>
    </row>
    <row r="2881" spans="7:7" x14ac:dyDescent="0.25">
      <c r="G2881" s="54"/>
    </row>
    <row r="2882" spans="7:7" x14ac:dyDescent="0.25">
      <c r="G2882" s="54"/>
    </row>
    <row r="2883" spans="7:7" x14ac:dyDescent="0.25">
      <c r="G2883" s="54"/>
    </row>
    <row r="2884" spans="7:7" x14ac:dyDescent="0.25">
      <c r="G2884" s="54"/>
    </row>
    <row r="2885" spans="7:7" x14ac:dyDescent="0.25">
      <c r="G2885" s="54"/>
    </row>
    <row r="2886" spans="7:7" x14ac:dyDescent="0.25">
      <c r="G2886" s="54"/>
    </row>
    <row r="2887" spans="7:7" x14ac:dyDescent="0.25">
      <c r="G2887" s="54"/>
    </row>
    <row r="2888" spans="7:7" x14ac:dyDescent="0.25">
      <c r="G2888" s="54"/>
    </row>
    <row r="2889" spans="7:7" x14ac:dyDescent="0.25">
      <c r="G2889" s="54"/>
    </row>
    <row r="2890" spans="7:7" x14ac:dyDescent="0.25">
      <c r="G2890" s="54"/>
    </row>
    <row r="2891" spans="7:7" x14ac:dyDescent="0.25">
      <c r="G2891" s="54"/>
    </row>
    <row r="2892" spans="7:7" x14ac:dyDescent="0.25">
      <c r="G2892" s="54"/>
    </row>
    <row r="2893" spans="7:7" x14ac:dyDescent="0.25">
      <c r="G2893" s="54"/>
    </row>
    <row r="2894" spans="7:7" x14ac:dyDescent="0.25">
      <c r="G2894" s="54"/>
    </row>
    <row r="2895" spans="7:7" x14ac:dyDescent="0.25">
      <c r="G2895" s="54"/>
    </row>
    <row r="2896" spans="7:7" x14ac:dyDescent="0.25">
      <c r="G2896" s="54"/>
    </row>
    <row r="2897" spans="7:7" x14ac:dyDescent="0.25">
      <c r="G2897" s="54"/>
    </row>
    <row r="2898" spans="7:7" x14ac:dyDescent="0.25">
      <c r="G2898" s="54"/>
    </row>
    <row r="2899" spans="7:7" x14ac:dyDescent="0.25">
      <c r="G2899" s="54"/>
    </row>
    <row r="2900" spans="7:7" x14ac:dyDescent="0.25">
      <c r="G2900" s="54"/>
    </row>
    <row r="2901" spans="7:7" x14ac:dyDescent="0.25">
      <c r="G2901" s="54"/>
    </row>
    <row r="2902" spans="7:7" x14ac:dyDescent="0.25">
      <c r="G2902" s="54"/>
    </row>
    <row r="2903" spans="7:7" x14ac:dyDescent="0.25">
      <c r="G2903" s="54"/>
    </row>
    <row r="2904" spans="7:7" x14ac:dyDescent="0.25">
      <c r="G2904" s="54"/>
    </row>
    <row r="2905" spans="7:7" x14ac:dyDescent="0.25">
      <c r="G2905" s="54"/>
    </row>
    <row r="2906" spans="7:7" x14ac:dyDescent="0.25">
      <c r="G2906" s="54"/>
    </row>
    <row r="2907" spans="7:7" x14ac:dyDescent="0.25">
      <c r="G2907" s="54"/>
    </row>
    <row r="2908" spans="7:7" x14ac:dyDescent="0.25">
      <c r="G2908" s="54"/>
    </row>
    <row r="2909" spans="7:7" x14ac:dyDescent="0.25">
      <c r="G2909" s="54"/>
    </row>
    <row r="2910" spans="7:7" x14ac:dyDescent="0.25">
      <c r="G2910" s="54"/>
    </row>
    <row r="2911" spans="7:7" x14ac:dyDescent="0.25">
      <c r="G2911" s="54"/>
    </row>
    <row r="2912" spans="7:7" x14ac:dyDescent="0.25">
      <c r="G2912" s="54"/>
    </row>
    <row r="2913" spans="7:7" x14ac:dyDescent="0.25">
      <c r="G2913" s="54"/>
    </row>
    <row r="2914" spans="7:7" x14ac:dyDescent="0.25">
      <c r="G2914" s="54"/>
    </row>
    <row r="2915" spans="7:7" x14ac:dyDescent="0.25">
      <c r="G2915" s="54"/>
    </row>
    <row r="2916" spans="7:7" x14ac:dyDescent="0.25">
      <c r="G2916" s="54"/>
    </row>
    <row r="2917" spans="7:7" x14ac:dyDescent="0.25">
      <c r="G2917" s="54"/>
    </row>
    <row r="2918" spans="7:7" x14ac:dyDescent="0.25">
      <c r="G2918" s="54"/>
    </row>
    <row r="2919" spans="7:7" x14ac:dyDescent="0.25">
      <c r="G2919" s="54"/>
    </row>
    <row r="2920" spans="7:7" x14ac:dyDescent="0.25">
      <c r="G2920" s="54"/>
    </row>
    <row r="2921" spans="7:7" x14ac:dyDescent="0.25">
      <c r="G2921" s="54"/>
    </row>
    <row r="2922" spans="7:7" x14ac:dyDescent="0.25">
      <c r="G2922" s="54"/>
    </row>
    <row r="2923" spans="7:7" x14ac:dyDescent="0.25">
      <c r="G2923" s="54"/>
    </row>
    <row r="2924" spans="7:7" x14ac:dyDescent="0.25">
      <c r="G2924" s="54"/>
    </row>
    <row r="2925" spans="7:7" x14ac:dyDescent="0.25">
      <c r="G2925" s="54"/>
    </row>
    <row r="2926" spans="7:7" x14ac:dyDescent="0.25">
      <c r="G2926" s="54"/>
    </row>
    <row r="2927" spans="7:7" x14ac:dyDescent="0.25">
      <c r="G2927" s="54"/>
    </row>
    <row r="2928" spans="7:7" x14ac:dyDescent="0.25">
      <c r="G2928" s="54"/>
    </row>
    <row r="2929" spans="7:7" x14ac:dyDescent="0.25">
      <c r="G2929" s="54"/>
    </row>
    <row r="2930" spans="7:7" x14ac:dyDescent="0.25">
      <c r="G2930" s="54"/>
    </row>
    <row r="2931" spans="7:7" x14ac:dyDescent="0.25">
      <c r="G2931" s="54"/>
    </row>
    <row r="2932" spans="7:7" x14ac:dyDescent="0.25">
      <c r="G2932" s="54"/>
    </row>
    <row r="2933" spans="7:7" x14ac:dyDescent="0.25">
      <c r="G2933" s="54"/>
    </row>
    <row r="2934" spans="7:7" x14ac:dyDescent="0.25">
      <c r="G2934" s="54"/>
    </row>
    <row r="2935" spans="7:7" x14ac:dyDescent="0.25">
      <c r="G2935" s="54"/>
    </row>
    <row r="2936" spans="7:7" x14ac:dyDescent="0.25">
      <c r="G2936" s="54"/>
    </row>
    <row r="2937" spans="7:7" x14ac:dyDescent="0.25">
      <c r="G2937" s="54"/>
    </row>
    <row r="2938" spans="7:7" x14ac:dyDescent="0.25">
      <c r="G2938" s="54"/>
    </row>
    <row r="2939" spans="7:7" x14ac:dyDescent="0.25">
      <c r="G2939" s="54"/>
    </row>
    <row r="2940" spans="7:7" x14ac:dyDescent="0.25">
      <c r="G2940" s="54"/>
    </row>
    <row r="2941" spans="7:7" x14ac:dyDescent="0.25">
      <c r="G2941" s="54"/>
    </row>
    <row r="2942" spans="7:7" x14ac:dyDescent="0.25">
      <c r="G2942" s="54"/>
    </row>
    <row r="2943" spans="7:7" x14ac:dyDescent="0.25">
      <c r="G2943" s="54"/>
    </row>
    <row r="2944" spans="7:7" x14ac:dyDescent="0.25">
      <c r="G2944" s="54"/>
    </row>
    <row r="2945" spans="7:7" x14ac:dyDescent="0.25">
      <c r="G2945" s="54"/>
    </row>
    <row r="2946" spans="7:7" x14ac:dyDescent="0.25">
      <c r="G2946" s="54"/>
    </row>
    <row r="2947" spans="7:7" x14ac:dyDescent="0.25">
      <c r="G2947" s="54"/>
    </row>
    <row r="2948" spans="7:7" x14ac:dyDescent="0.25">
      <c r="G2948" s="54"/>
    </row>
    <row r="2949" spans="7:7" x14ac:dyDescent="0.25">
      <c r="G2949" s="54"/>
    </row>
    <row r="2950" spans="7:7" x14ac:dyDescent="0.25">
      <c r="G2950" s="54"/>
    </row>
    <row r="2951" spans="7:7" x14ac:dyDescent="0.25">
      <c r="G2951" s="54"/>
    </row>
    <row r="2952" spans="7:7" x14ac:dyDescent="0.25">
      <c r="G2952" s="54"/>
    </row>
    <row r="2953" spans="7:7" x14ac:dyDescent="0.25">
      <c r="G2953" s="54"/>
    </row>
    <row r="2954" spans="7:7" x14ac:dyDescent="0.25">
      <c r="G2954" s="54"/>
    </row>
    <row r="2955" spans="7:7" x14ac:dyDescent="0.25">
      <c r="G2955" s="54"/>
    </row>
    <row r="2956" spans="7:7" x14ac:dyDescent="0.25">
      <c r="G2956" s="54"/>
    </row>
    <row r="2957" spans="7:7" x14ac:dyDescent="0.25">
      <c r="G2957" s="54"/>
    </row>
    <row r="2958" spans="7:7" x14ac:dyDescent="0.25">
      <c r="G2958" s="54"/>
    </row>
    <row r="2959" spans="7:7" x14ac:dyDescent="0.25">
      <c r="G2959" s="54"/>
    </row>
    <row r="2960" spans="7:7" x14ac:dyDescent="0.25">
      <c r="G2960" s="54"/>
    </row>
    <row r="2961" spans="7:7" x14ac:dyDescent="0.25">
      <c r="G2961" s="54"/>
    </row>
    <row r="2962" spans="7:7" x14ac:dyDescent="0.25">
      <c r="G2962" s="54"/>
    </row>
    <row r="2963" spans="7:7" x14ac:dyDescent="0.25">
      <c r="G2963" s="54"/>
    </row>
    <row r="2964" spans="7:7" x14ac:dyDescent="0.25">
      <c r="G2964" s="54"/>
    </row>
    <row r="2965" spans="7:7" x14ac:dyDescent="0.25">
      <c r="G2965" s="54"/>
    </row>
    <row r="2966" spans="7:7" x14ac:dyDescent="0.25">
      <c r="G2966" s="54"/>
    </row>
    <row r="2967" spans="7:7" x14ac:dyDescent="0.25">
      <c r="G2967" s="54"/>
    </row>
    <row r="2968" spans="7:7" x14ac:dyDescent="0.25">
      <c r="G2968" s="54"/>
    </row>
    <row r="2969" spans="7:7" x14ac:dyDescent="0.25">
      <c r="G2969" s="54"/>
    </row>
    <row r="2970" spans="7:7" x14ac:dyDescent="0.25">
      <c r="G2970" s="54"/>
    </row>
    <row r="2971" spans="7:7" x14ac:dyDescent="0.25">
      <c r="G2971" s="54"/>
    </row>
    <row r="2972" spans="7:7" x14ac:dyDescent="0.25">
      <c r="G2972" s="54"/>
    </row>
    <row r="2973" spans="7:7" x14ac:dyDescent="0.25">
      <c r="G2973" s="54"/>
    </row>
    <row r="2974" spans="7:7" x14ac:dyDescent="0.25">
      <c r="G2974" s="54"/>
    </row>
    <row r="2975" spans="7:7" x14ac:dyDescent="0.25">
      <c r="G2975" s="54"/>
    </row>
    <row r="2976" spans="7:7" x14ac:dyDescent="0.25">
      <c r="G2976" s="54"/>
    </row>
    <row r="2977" spans="7:7" x14ac:dyDescent="0.25">
      <c r="G2977" s="54"/>
    </row>
    <row r="2978" spans="7:7" x14ac:dyDescent="0.25">
      <c r="G2978" s="54"/>
    </row>
    <row r="2979" spans="7:7" x14ac:dyDescent="0.25">
      <c r="G2979" s="54"/>
    </row>
    <row r="2980" spans="7:7" x14ac:dyDescent="0.25">
      <c r="G2980" s="54"/>
    </row>
    <row r="2981" spans="7:7" x14ac:dyDescent="0.25">
      <c r="G2981" s="54"/>
    </row>
    <row r="2982" spans="7:7" x14ac:dyDescent="0.25">
      <c r="G2982" s="54"/>
    </row>
    <row r="2983" spans="7:7" x14ac:dyDescent="0.25">
      <c r="G2983" s="54"/>
    </row>
    <row r="2984" spans="7:7" x14ac:dyDescent="0.25">
      <c r="G2984" s="54"/>
    </row>
    <row r="2985" spans="7:7" x14ac:dyDescent="0.25">
      <c r="G2985" s="54"/>
    </row>
    <row r="2986" spans="7:7" x14ac:dyDescent="0.25">
      <c r="G2986" s="54"/>
    </row>
    <row r="2987" spans="7:7" x14ac:dyDescent="0.25">
      <c r="G2987" s="54"/>
    </row>
    <row r="2988" spans="7:7" x14ac:dyDescent="0.25">
      <c r="G2988" s="54"/>
    </row>
    <row r="2989" spans="7:7" x14ac:dyDescent="0.25">
      <c r="G2989" s="54"/>
    </row>
    <row r="2990" spans="7:7" x14ac:dyDescent="0.25">
      <c r="G2990" s="54"/>
    </row>
    <row r="2991" spans="7:7" x14ac:dyDescent="0.25">
      <c r="G2991" s="54"/>
    </row>
    <row r="2992" spans="7:7" x14ac:dyDescent="0.25">
      <c r="G2992" s="54"/>
    </row>
    <row r="2993" spans="7:7" x14ac:dyDescent="0.25">
      <c r="G2993" s="54"/>
    </row>
    <row r="2994" spans="7:7" x14ac:dyDescent="0.25">
      <c r="G2994" s="54"/>
    </row>
    <row r="2995" spans="7:7" x14ac:dyDescent="0.25">
      <c r="G2995" s="54"/>
    </row>
    <row r="2996" spans="7:7" x14ac:dyDescent="0.25">
      <c r="G2996" s="54"/>
    </row>
    <row r="2997" spans="7:7" x14ac:dyDescent="0.25">
      <c r="G2997" s="54"/>
    </row>
    <row r="2998" spans="7:7" x14ac:dyDescent="0.25">
      <c r="G2998" s="54"/>
    </row>
    <row r="2999" spans="7:7" x14ac:dyDescent="0.25">
      <c r="G2999" s="54"/>
    </row>
    <row r="3000" spans="7:7" x14ac:dyDescent="0.25">
      <c r="G3000" s="54"/>
    </row>
    <row r="3001" spans="7:7" x14ac:dyDescent="0.25">
      <c r="G3001" s="54"/>
    </row>
    <row r="3002" spans="7:7" x14ac:dyDescent="0.25">
      <c r="G3002" s="54"/>
    </row>
    <row r="3003" spans="7:7" x14ac:dyDescent="0.25">
      <c r="G3003" s="54"/>
    </row>
    <row r="3004" spans="7:7" x14ac:dyDescent="0.25">
      <c r="G3004" s="54"/>
    </row>
    <row r="3005" spans="7:7" x14ac:dyDescent="0.25">
      <c r="G3005" s="54"/>
    </row>
    <row r="3006" spans="7:7" x14ac:dyDescent="0.25">
      <c r="G3006" s="54"/>
    </row>
    <row r="3007" spans="7:7" x14ac:dyDescent="0.25">
      <c r="G3007" s="54"/>
    </row>
    <row r="3008" spans="7:7" x14ac:dyDescent="0.25">
      <c r="G3008" s="54"/>
    </row>
    <row r="3009" spans="7:7" x14ac:dyDescent="0.25">
      <c r="G3009" s="54"/>
    </row>
    <row r="3010" spans="7:7" x14ac:dyDescent="0.25">
      <c r="G3010" s="54"/>
    </row>
    <row r="3011" spans="7:7" x14ac:dyDescent="0.25">
      <c r="G3011" s="54"/>
    </row>
    <row r="3012" spans="7:7" x14ac:dyDescent="0.25">
      <c r="G3012" s="54"/>
    </row>
    <row r="3013" spans="7:7" x14ac:dyDescent="0.25">
      <c r="G3013" s="54"/>
    </row>
    <row r="3014" spans="7:7" x14ac:dyDescent="0.25">
      <c r="G3014" s="54"/>
    </row>
    <row r="3015" spans="7:7" x14ac:dyDescent="0.25">
      <c r="G3015" s="54"/>
    </row>
    <row r="3016" spans="7:7" x14ac:dyDescent="0.25">
      <c r="G3016" s="54"/>
    </row>
    <row r="3017" spans="7:7" x14ac:dyDescent="0.25">
      <c r="G3017" s="54"/>
    </row>
    <row r="3018" spans="7:7" x14ac:dyDescent="0.25">
      <c r="G3018" s="54"/>
    </row>
    <row r="3019" spans="7:7" x14ac:dyDescent="0.25">
      <c r="G3019" s="54"/>
    </row>
    <row r="3020" spans="7:7" x14ac:dyDescent="0.25">
      <c r="G3020" s="54"/>
    </row>
    <row r="3021" spans="7:7" x14ac:dyDescent="0.25">
      <c r="G3021" s="54"/>
    </row>
    <row r="3022" spans="7:7" x14ac:dyDescent="0.25">
      <c r="G3022" s="54"/>
    </row>
    <row r="3023" spans="7:7" x14ac:dyDescent="0.25">
      <c r="G3023" s="54"/>
    </row>
    <row r="3024" spans="7:7" x14ac:dyDescent="0.25">
      <c r="G3024" s="54"/>
    </row>
    <row r="3025" spans="7:7" x14ac:dyDescent="0.25">
      <c r="G3025" s="54"/>
    </row>
    <row r="3026" spans="7:7" x14ac:dyDescent="0.25">
      <c r="G3026" s="54"/>
    </row>
    <row r="3027" spans="7:7" x14ac:dyDescent="0.25">
      <c r="G3027" s="54"/>
    </row>
    <row r="3028" spans="7:7" x14ac:dyDescent="0.25">
      <c r="G3028" s="54"/>
    </row>
    <row r="3029" spans="7:7" x14ac:dyDescent="0.25">
      <c r="G3029" s="54"/>
    </row>
    <row r="3030" spans="7:7" x14ac:dyDescent="0.25">
      <c r="G3030" s="54"/>
    </row>
    <row r="3031" spans="7:7" x14ac:dyDescent="0.25">
      <c r="G3031" s="54"/>
    </row>
    <row r="3032" spans="7:7" x14ac:dyDescent="0.25">
      <c r="G3032" s="54"/>
    </row>
    <row r="3033" spans="7:7" x14ac:dyDescent="0.25">
      <c r="G3033" s="54"/>
    </row>
    <row r="3034" spans="7:7" x14ac:dyDescent="0.25">
      <c r="G3034" s="54"/>
    </row>
    <row r="3035" spans="7:7" x14ac:dyDescent="0.25">
      <c r="G3035" s="54"/>
    </row>
    <row r="3036" spans="7:7" x14ac:dyDescent="0.25">
      <c r="G3036" s="54"/>
    </row>
    <row r="3037" spans="7:7" x14ac:dyDescent="0.25">
      <c r="G3037" s="54"/>
    </row>
    <row r="3038" spans="7:7" x14ac:dyDescent="0.25">
      <c r="G3038" s="54"/>
    </row>
    <row r="3039" spans="7:7" x14ac:dyDescent="0.25">
      <c r="G3039" s="54"/>
    </row>
    <row r="3040" spans="7:7" x14ac:dyDescent="0.25">
      <c r="G3040" s="54"/>
    </row>
    <row r="3041" spans="7:7" x14ac:dyDescent="0.25">
      <c r="G3041" s="54"/>
    </row>
    <row r="3042" spans="7:7" x14ac:dyDescent="0.25">
      <c r="G3042" s="54"/>
    </row>
    <row r="3043" spans="7:7" x14ac:dyDescent="0.25">
      <c r="G3043" s="54"/>
    </row>
    <row r="3044" spans="7:7" x14ac:dyDescent="0.25">
      <c r="G3044" s="54"/>
    </row>
    <row r="3045" spans="7:7" x14ac:dyDescent="0.25">
      <c r="G3045" s="54"/>
    </row>
    <row r="3046" spans="7:7" x14ac:dyDescent="0.25">
      <c r="G3046" s="54"/>
    </row>
    <row r="3047" spans="7:7" x14ac:dyDescent="0.25">
      <c r="G3047" s="54"/>
    </row>
    <row r="3048" spans="7:7" x14ac:dyDescent="0.25">
      <c r="G3048" s="54"/>
    </row>
    <row r="3049" spans="7:7" x14ac:dyDescent="0.25">
      <c r="G3049" s="54"/>
    </row>
    <row r="3050" spans="7:7" x14ac:dyDescent="0.25">
      <c r="G3050" s="54"/>
    </row>
    <row r="3051" spans="7:7" x14ac:dyDescent="0.25">
      <c r="G3051" s="54"/>
    </row>
    <row r="3052" spans="7:7" x14ac:dyDescent="0.25">
      <c r="G3052" s="54"/>
    </row>
    <row r="3053" spans="7:7" x14ac:dyDescent="0.25">
      <c r="G3053" s="54"/>
    </row>
    <row r="3054" spans="7:7" x14ac:dyDescent="0.25">
      <c r="G3054" s="54"/>
    </row>
    <row r="3055" spans="7:7" x14ac:dyDescent="0.25">
      <c r="G3055" s="54"/>
    </row>
    <row r="3056" spans="7:7" x14ac:dyDescent="0.25">
      <c r="G3056" s="54"/>
    </row>
    <row r="3057" spans="7:7" x14ac:dyDescent="0.25">
      <c r="G3057" s="54"/>
    </row>
    <row r="3058" spans="7:7" x14ac:dyDescent="0.25">
      <c r="G3058" s="54"/>
    </row>
    <row r="3059" spans="7:7" x14ac:dyDescent="0.25">
      <c r="G3059" s="54"/>
    </row>
    <row r="3060" spans="7:7" x14ac:dyDescent="0.25">
      <c r="G3060" s="54"/>
    </row>
    <row r="3061" spans="7:7" x14ac:dyDescent="0.25">
      <c r="G3061" s="54"/>
    </row>
    <row r="3062" spans="7:7" x14ac:dyDescent="0.25">
      <c r="G3062" s="54"/>
    </row>
    <row r="3063" spans="7:7" x14ac:dyDescent="0.25">
      <c r="G3063" s="54"/>
    </row>
    <row r="3064" spans="7:7" x14ac:dyDescent="0.25">
      <c r="G3064" s="54"/>
    </row>
    <row r="3065" spans="7:7" x14ac:dyDescent="0.25">
      <c r="G3065" s="54"/>
    </row>
    <row r="3066" spans="7:7" x14ac:dyDescent="0.25">
      <c r="G3066" s="54"/>
    </row>
    <row r="3067" spans="7:7" x14ac:dyDescent="0.25">
      <c r="G3067" s="54"/>
    </row>
    <row r="3068" spans="7:7" x14ac:dyDescent="0.25">
      <c r="G3068" s="54"/>
    </row>
    <row r="3069" spans="7:7" x14ac:dyDescent="0.25">
      <c r="G3069" s="54"/>
    </row>
    <row r="3070" spans="7:7" x14ac:dyDescent="0.25">
      <c r="G3070" s="54"/>
    </row>
    <row r="3071" spans="7:7" x14ac:dyDescent="0.25">
      <c r="G3071" s="54"/>
    </row>
    <row r="3072" spans="7:7" x14ac:dyDescent="0.25">
      <c r="G3072" s="54"/>
    </row>
    <row r="3073" spans="7:7" x14ac:dyDescent="0.25">
      <c r="G3073" s="54"/>
    </row>
    <row r="3074" spans="7:7" x14ac:dyDescent="0.25">
      <c r="G3074" s="54"/>
    </row>
    <row r="3075" spans="7:7" x14ac:dyDescent="0.25">
      <c r="G3075" s="54"/>
    </row>
    <row r="3076" spans="7:7" x14ac:dyDescent="0.25">
      <c r="G3076" s="54"/>
    </row>
    <row r="3077" spans="7:7" x14ac:dyDescent="0.25">
      <c r="G3077" s="54"/>
    </row>
    <row r="3078" spans="7:7" x14ac:dyDescent="0.25">
      <c r="G3078" s="54"/>
    </row>
    <row r="3079" spans="7:7" x14ac:dyDescent="0.25">
      <c r="G3079" s="54"/>
    </row>
    <row r="3080" spans="7:7" x14ac:dyDescent="0.25">
      <c r="G3080" s="54"/>
    </row>
    <row r="3081" spans="7:7" x14ac:dyDescent="0.25">
      <c r="G3081" s="54"/>
    </row>
    <row r="3082" spans="7:7" x14ac:dyDescent="0.25">
      <c r="G3082" s="54"/>
    </row>
    <row r="3083" spans="7:7" x14ac:dyDescent="0.25">
      <c r="G3083" s="54"/>
    </row>
    <row r="3084" spans="7:7" x14ac:dyDescent="0.25">
      <c r="G3084" s="54"/>
    </row>
    <row r="3085" spans="7:7" x14ac:dyDescent="0.25">
      <c r="G3085" s="54"/>
    </row>
    <row r="3086" spans="7:7" x14ac:dyDescent="0.25">
      <c r="G3086" s="54"/>
    </row>
    <row r="3087" spans="7:7" x14ac:dyDescent="0.25">
      <c r="G3087" s="54"/>
    </row>
    <row r="3088" spans="7:7" x14ac:dyDescent="0.25">
      <c r="G3088" s="54"/>
    </row>
    <row r="3089" spans="7:7" x14ac:dyDescent="0.25">
      <c r="G3089" s="54"/>
    </row>
    <row r="3090" spans="7:7" x14ac:dyDescent="0.25">
      <c r="G3090" s="54"/>
    </row>
    <row r="3091" spans="7:7" x14ac:dyDescent="0.25">
      <c r="G3091" s="54"/>
    </row>
    <row r="3092" spans="7:7" x14ac:dyDescent="0.25">
      <c r="G3092" s="54"/>
    </row>
    <row r="3093" spans="7:7" x14ac:dyDescent="0.25">
      <c r="G3093" s="54"/>
    </row>
    <row r="3094" spans="7:7" x14ac:dyDescent="0.25">
      <c r="G3094" s="54"/>
    </row>
    <row r="3095" spans="7:7" x14ac:dyDescent="0.25">
      <c r="G3095" s="54"/>
    </row>
    <row r="3096" spans="7:7" x14ac:dyDescent="0.25">
      <c r="G3096" s="54"/>
    </row>
    <row r="3097" spans="7:7" x14ac:dyDescent="0.25">
      <c r="G3097" s="54"/>
    </row>
    <row r="3098" spans="7:7" x14ac:dyDescent="0.25">
      <c r="G3098" s="54"/>
    </row>
    <row r="3099" spans="7:7" x14ac:dyDescent="0.25">
      <c r="G3099" s="54"/>
    </row>
    <row r="3100" spans="7:7" x14ac:dyDescent="0.25">
      <c r="G3100" s="54"/>
    </row>
    <row r="3101" spans="7:7" x14ac:dyDescent="0.25">
      <c r="G3101" s="54"/>
    </row>
    <row r="3102" spans="7:7" x14ac:dyDescent="0.25">
      <c r="G3102" s="54"/>
    </row>
    <row r="3103" spans="7:7" x14ac:dyDescent="0.25">
      <c r="G3103" s="54"/>
    </row>
    <row r="3104" spans="7:7" x14ac:dyDescent="0.25">
      <c r="G3104" s="54"/>
    </row>
    <row r="3105" spans="7:7" x14ac:dyDescent="0.25">
      <c r="G3105" s="54"/>
    </row>
    <row r="3106" spans="7:7" x14ac:dyDescent="0.25">
      <c r="G3106" s="54"/>
    </row>
    <row r="3107" spans="7:7" x14ac:dyDescent="0.25">
      <c r="G3107" s="54"/>
    </row>
    <row r="3108" spans="7:7" x14ac:dyDescent="0.25">
      <c r="G3108" s="54"/>
    </row>
    <row r="3109" spans="7:7" x14ac:dyDescent="0.25">
      <c r="G3109" s="54"/>
    </row>
    <row r="3110" spans="7:7" x14ac:dyDescent="0.25">
      <c r="G3110" s="54"/>
    </row>
    <row r="3111" spans="7:7" x14ac:dyDescent="0.25">
      <c r="G3111" s="54"/>
    </row>
    <row r="3112" spans="7:7" x14ac:dyDescent="0.25">
      <c r="G3112" s="54"/>
    </row>
    <row r="3113" spans="7:7" x14ac:dyDescent="0.25">
      <c r="G3113" s="54"/>
    </row>
    <row r="3114" spans="7:7" x14ac:dyDescent="0.25">
      <c r="G3114" s="54"/>
    </row>
    <row r="3115" spans="7:7" x14ac:dyDescent="0.25">
      <c r="G3115" s="54"/>
    </row>
    <row r="3116" spans="7:7" x14ac:dyDescent="0.25">
      <c r="G3116" s="54"/>
    </row>
    <row r="3117" spans="7:7" x14ac:dyDescent="0.25">
      <c r="G3117" s="54"/>
    </row>
    <row r="3118" spans="7:7" x14ac:dyDescent="0.25">
      <c r="G3118" s="54"/>
    </row>
    <row r="3119" spans="7:7" x14ac:dyDescent="0.25">
      <c r="G3119" s="54"/>
    </row>
    <row r="3120" spans="7:7" x14ac:dyDescent="0.25">
      <c r="G3120" s="54"/>
    </row>
    <row r="3121" spans="7:7" x14ac:dyDescent="0.25">
      <c r="G3121" s="54"/>
    </row>
    <row r="3122" spans="7:7" x14ac:dyDescent="0.25">
      <c r="G3122" s="54"/>
    </row>
    <row r="3123" spans="7:7" x14ac:dyDescent="0.25">
      <c r="G3123" s="54"/>
    </row>
    <row r="3124" spans="7:7" x14ac:dyDescent="0.25">
      <c r="G3124" s="54"/>
    </row>
    <row r="3125" spans="7:7" x14ac:dyDescent="0.25">
      <c r="G3125" s="54"/>
    </row>
    <row r="3126" spans="7:7" x14ac:dyDescent="0.25">
      <c r="G3126" s="54"/>
    </row>
    <row r="3127" spans="7:7" x14ac:dyDescent="0.25">
      <c r="G3127" s="54"/>
    </row>
    <row r="3128" spans="7:7" x14ac:dyDescent="0.25">
      <c r="G3128" s="54"/>
    </row>
    <row r="3129" spans="7:7" x14ac:dyDescent="0.25">
      <c r="G3129" s="54"/>
    </row>
    <row r="3130" spans="7:7" x14ac:dyDescent="0.25">
      <c r="G3130" s="54"/>
    </row>
    <row r="3131" spans="7:7" x14ac:dyDescent="0.25">
      <c r="G3131" s="54"/>
    </row>
    <row r="3132" spans="7:7" x14ac:dyDescent="0.25">
      <c r="G3132" s="54"/>
    </row>
    <row r="3133" spans="7:7" x14ac:dyDescent="0.25">
      <c r="G3133" s="54"/>
    </row>
    <row r="3134" spans="7:7" x14ac:dyDescent="0.25">
      <c r="G3134" s="54"/>
    </row>
    <row r="3135" spans="7:7" x14ac:dyDescent="0.25">
      <c r="G3135" s="54"/>
    </row>
    <row r="3136" spans="7:7" x14ac:dyDescent="0.25">
      <c r="G3136" s="54"/>
    </row>
    <row r="3137" spans="7:7" x14ac:dyDescent="0.25">
      <c r="G3137" s="54"/>
    </row>
    <row r="3138" spans="7:7" x14ac:dyDescent="0.25">
      <c r="G3138" s="54"/>
    </row>
    <row r="3139" spans="7:7" x14ac:dyDescent="0.25">
      <c r="G3139" s="54"/>
    </row>
    <row r="3140" spans="7:7" x14ac:dyDescent="0.25">
      <c r="G3140" s="54"/>
    </row>
    <row r="3141" spans="7:7" x14ac:dyDescent="0.25">
      <c r="G3141" s="54"/>
    </row>
    <row r="3142" spans="7:7" x14ac:dyDescent="0.25">
      <c r="G3142" s="54"/>
    </row>
    <row r="3143" spans="7:7" x14ac:dyDescent="0.25">
      <c r="G3143" s="54"/>
    </row>
    <row r="3144" spans="7:7" x14ac:dyDescent="0.25">
      <c r="G3144" s="54"/>
    </row>
    <row r="3145" spans="7:7" x14ac:dyDescent="0.25">
      <c r="G3145" s="54"/>
    </row>
    <row r="3146" spans="7:7" x14ac:dyDescent="0.25">
      <c r="G3146" s="54"/>
    </row>
    <row r="3147" spans="7:7" x14ac:dyDescent="0.25">
      <c r="G3147" s="54"/>
    </row>
    <row r="3148" spans="7:7" x14ac:dyDescent="0.25">
      <c r="G3148" s="54"/>
    </row>
    <row r="3149" spans="7:7" x14ac:dyDescent="0.25">
      <c r="G3149" s="54"/>
    </row>
    <row r="3150" spans="7:7" x14ac:dyDescent="0.25">
      <c r="G3150" s="54"/>
    </row>
    <row r="3151" spans="7:7" x14ac:dyDescent="0.25">
      <c r="G3151" s="54"/>
    </row>
    <row r="3152" spans="7:7" x14ac:dyDescent="0.25">
      <c r="G3152" s="54"/>
    </row>
    <row r="3153" spans="7:7" x14ac:dyDescent="0.25">
      <c r="G3153" s="54"/>
    </row>
    <row r="3154" spans="7:7" x14ac:dyDescent="0.25">
      <c r="G3154" s="54"/>
    </row>
    <row r="3155" spans="7:7" x14ac:dyDescent="0.25">
      <c r="G3155" s="54"/>
    </row>
    <row r="3156" spans="7:7" x14ac:dyDescent="0.25">
      <c r="G3156" s="54"/>
    </row>
    <row r="3157" spans="7:7" x14ac:dyDescent="0.25">
      <c r="G3157" s="54"/>
    </row>
    <row r="3158" spans="7:7" x14ac:dyDescent="0.25">
      <c r="G3158" s="54"/>
    </row>
    <row r="3159" spans="7:7" x14ac:dyDescent="0.25">
      <c r="G3159" s="54"/>
    </row>
    <row r="3160" spans="7:7" x14ac:dyDescent="0.25">
      <c r="G3160" s="54"/>
    </row>
    <row r="3161" spans="7:7" x14ac:dyDescent="0.25">
      <c r="G3161" s="54"/>
    </row>
    <row r="3162" spans="7:7" x14ac:dyDescent="0.25">
      <c r="G3162" s="54"/>
    </row>
    <row r="3163" spans="7:7" x14ac:dyDescent="0.25">
      <c r="G3163" s="54"/>
    </row>
    <row r="3164" spans="7:7" x14ac:dyDescent="0.25">
      <c r="G3164" s="54"/>
    </row>
    <row r="3165" spans="7:7" x14ac:dyDescent="0.25">
      <c r="G3165" s="54"/>
    </row>
    <row r="3166" spans="7:7" x14ac:dyDescent="0.25">
      <c r="G3166" s="54"/>
    </row>
    <row r="3167" spans="7:7" x14ac:dyDescent="0.25">
      <c r="G3167" s="54"/>
    </row>
    <row r="3168" spans="7:7" x14ac:dyDescent="0.25">
      <c r="G3168" s="54"/>
    </row>
    <row r="3169" spans="7:7" x14ac:dyDescent="0.25">
      <c r="G3169" s="54"/>
    </row>
    <row r="3170" spans="7:7" x14ac:dyDescent="0.25">
      <c r="G3170" s="54"/>
    </row>
    <row r="3171" spans="7:7" x14ac:dyDescent="0.25">
      <c r="G3171" s="54"/>
    </row>
    <row r="3172" spans="7:7" x14ac:dyDescent="0.25">
      <c r="G3172" s="54"/>
    </row>
    <row r="3173" spans="7:7" x14ac:dyDescent="0.25">
      <c r="G3173" s="54"/>
    </row>
    <row r="3174" spans="7:7" x14ac:dyDescent="0.25">
      <c r="G3174" s="54"/>
    </row>
    <row r="3175" spans="7:7" x14ac:dyDescent="0.25">
      <c r="G3175" s="54"/>
    </row>
    <row r="3176" spans="7:7" x14ac:dyDescent="0.25">
      <c r="G3176" s="54"/>
    </row>
    <row r="3177" spans="7:7" x14ac:dyDescent="0.25">
      <c r="G3177" s="54"/>
    </row>
    <row r="3178" spans="7:7" x14ac:dyDescent="0.25">
      <c r="G3178" s="54"/>
    </row>
    <row r="3179" spans="7:7" x14ac:dyDescent="0.25">
      <c r="G3179" s="54"/>
    </row>
    <row r="3180" spans="7:7" x14ac:dyDescent="0.25">
      <c r="G3180" s="54"/>
    </row>
    <row r="3181" spans="7:7" x14ac:dyDescent="0.25">
      <c r="G3181" s="54"/>
    </row>
    <row r="3182" spans="7:7" x14ac:dyDescent="0.25">
      <c r="G3182" s="54"/>
    </row>
    <row r="3183" spans="7:7" x14ac:dyDescent="0.25">
      <c r="G3183" s="54"/>
    </row>
    <row r="3184" spans="7:7" x14ac:dyDescent="0.25">
      <c r="G3184" s="54"/>
    </row>
    <row r="3185" spans="7:7" x14ac:dyDescent="0.25">
      <c r="G3185" s="54"/>
    </row>
    <row r="3186" spans="7:7" x14ac:dyDescent="0.25">
      <c r="G3186" s="54"/>
    </row>
    <row r="3187" spans="7:7" x14ac:dyDescent="0.25">
      <c r="G3187" s="54"/>
    </row>
    <row r="3188" spans="7:7" x14ac:dyDescent="0.25">
      <c r="G3188" s="54"/>
    </row>
    <row r="3189" spans="7:7" x14ac:dyDescent="0.25">
      <c r="G3189" s="54"/>
    </row>
    <row r="3190" spans="7:7" x14ac:dyDescent="0.25">
      <c r="G3190" s="54"/>
    </row>
    <row r="3191" spans="7:7" x14ac:dyDescent="0.25">
      <c r="G3191" s="54"/>
    </row>
    <row r="3192" spans="7:7" x14ac:dyDescent="0.25">
      <c r="G3192" s="54"/>
    </row>
    <row r="3193" spans="7:7" x14ac:dyDescent="0.25">
      <c r="G3193" s="54"/>
    </row>
    <row r="3194" spans="7:7" x14ac:dyDescent="0.25">
      <c r="G3194" s="54"/>
    </row>
    <row r="3195" spans="7:7" x14ac:dyDescent="0.25">
      <c r="G3195" s="54"/>
    </row>
    <row r="3196" spans="7:7" x14ac:dyDescent="0.25">
      <c r="G3196" s="54"/>
    </row>
    <row r="3197" spans="7:7" x14ac:dyDescent="0.25">
      <c r="G3197" s="54"/>
    </row>
    <row r="3198" spans="7:7" x14ac:dyDescent="0.25">
      <c r="G3198" s="54"/>
    </row>
    <row r="3199" spans="7:7" x14ac:dyDescent="0.25">
      <c r="G3199" s="54"/>
    </row>
    <row r="3200" spans="7:7" x14ac:dyDescent="0.25">
      <c r="G3200" s="54"/>
    </row>
    <row r="3201" spans="7:7" x14ac:dyDescent="0.25">
      <c r="G3201" s="54"/>
    </row>
    <row r="3202" spans="7:7" x14ac:dyDescent="0.25">
      <c r="G3202" s="54"/>
    </row>
    <row r="3203" spans="7:7" x14ac:dyDescent="0.25">
      <c r="G3203" s="54"/>
    </row>
    <row r="3204" spans="7:7" x14ac:dyDescent="0.25">
      <c r="G3204" s="54"/>
    </row>
    <row r="3205" spans="7:7" x14ac:dyDescent="0.25">
      <c r="G3205" s="54"/>
    </row>
    <row r="3206" spans="7:7" x14ac:dyDescent="0.25">
      <c r="G3206" s="54"/>
    </row>
    <row r="3207" spans="7:7" x14ac:dyDescent="0.25">
      <c r="G3207" s="54"/>
    </row>
    <row r="3208" spans="7:7" x14ac:dyDescent="0.25">
      <c r="G3208" s="54"/>
    </row>
    <row r="3209" spans="7:7" x14ac:dyDescent="0.25">
      <c r="G3209" s="54"/>
    </row>
    <row r="3210" spans="7:7" x14ac:dyDescent="0.25">
      <c r="G3210" s="54"/>
    </row>
    <row r="3211" spans="7:7" x14ac:dyDescent="0.25">
      <c r="G3211" s="54"/>
    </row>
    <row r="3212" spans="7:7" x14ac:dyDescent="0.25">
      <c r="G3212" s="54"/>
    </row>
    <row r="3213" spans="7:7" x14ac:dyDescent="0.25">
      <c r="G3213" s="54"/>
    </row>
    <row r="3214" spans="7:7" x14ac:dyDescent="0.25">
      <c r="G3214" s="54"/>
    </row>
    <row r="3215" spans="7:7" x14ac:dyDescent="0.25">
      <c r="G3215" s="54"/>
    </row>
    <row r="3216" spans="7:7" x14ac:dyDescent="0.25">
      <c r="G3216" s="54"/>
    </row>
    <row r="3217" spans="7:7" x14ac:dyDescent="0.25">
      <c r="G3217" s="54"/>
    </row>
    <row r="3218" spans="7:7" x14ac:dyDescent="0.25">
      <c r="G3218" s="54"/>
    </row>
    <row r="3219" spans="7:7" x14ac:dyDescent="0.25">
      <c r="G3219" s="54"/>
    </row>
    <row r="3220" spans="7:7" x14ac:dyDescent="0.25">
      <c r="G3220" s="54"/>
    </row>
    <row r="3221" spans="7:7" x14ac:dyDescent="0.25">
      <c r="G3221" s="54"/>
    </row>
    <row r="3222" spans="7:7" x14ac:dyDescent="0.25">
      <c r="G3222" s="54"/>
    </row>
    <row r="3223" spans="7:7" x14ac:dyDescent="0.25">
      <c r="G3223" s="54"/>
    </row>
    <row r="3224" spans="7:7" x14ac:dyDescent="0.25">
      <c r="G3224" s="54"/>
    </row>
    <row r="3225" spans="7:7" x14ac:dyDescent="0.25">
      <c r="G3225" s="54"/>
    </row>
    <row r="3226" spans="7:7" x14ac:dyDescent="0.25">
      <c r="G3226" s="54"/>
    </row>
    <row r="3227" spans="7:7" x14ac:dyDescent="0.25">
      <c r="G3227" s="54"/>
    </row>
    <row r="3228" spans="7:7" x14ac:dyDescent="0.25">
      <c r="G3228" s="54"/>
    </row>
    <row r="3229" spans="7:7" x14ac:dyDescent="0.25">
      <c r="G3229" s="54"/>
    </row>
    <row r="3230" spans="7:7" x14ac:dyDescent="0.25">
      <c r="G3230" s="54"/>
    </row>
    <row r="3231" spans="7:7" x14ac:dyDescent="0.25">
      <c r="G3231" s="54"/>
    </row>
    <row r="3232" spans="7:7" x14ac:dyDescent="0.25">
      <c r="G3232" s="54"/>
    </row>
    <row r="3233" spans="7:7" x14ac:dyDescent="0.25">
      <c r="G3233" s="54"/>
    </row>
    <row r="3234" spans="7:7" x14ac:dyDescent="0.25">
      <c r="G3234" s="54"/>
    </row>
    <row r="3235" spans="7:7" x14ac:dyDescent="0.25">
      <c r="G3235" s="54"/>
    </row>
    <row r="3236" spans="7:7" x14ac:dyDescent="0.25">
      <c r="G3236" s="54"/>
    </row>
    <row r="3237" spans="7:7" x14ac:dyDescent="0.25">
      <c r="G3237" s="54"/>
    </row>
    <row r="3238" spans="7:7" x14ac:dyDescent="0.25">
      <c r="G3238" s="54"/>
    </row>
    <row r="3239" spans="7:7" x14ac:dyDescent="0.25">
      <c r="G3239" s="54"/>
    </row>
    <row r="3240" spans="7:7" x14ac:dyDescent="0.25">
      <c r="G3240" s="54"/>
    </row>
    <row r="3241" spans="7:7" x14ac:dyDescent="0.25">
      <c r="G3241" s="54"/>
    </row>
    <row r="3242" spans="7:7" x14ac:dyDescent="0.25">
      <c r="G3242" s="54"/>
    </row>
    <row r="3243" spans="7:7" x14ac:dyDescent="0.25">
      <c r="G3243" s="54"/>
    </row>
    <row r="3244" spans="7:7" x14ac:dyDescent="0.25">
      <c r="G3244" s="54"/>
    </row>
    <row r="3245" spans="7:7" x14ac:dyDescent="0.25">
      <c r="G3245" s="54"/>
    </row>
    <row r="3246" spans="7:7" x14ac:dyDescent="0.25">
      <c r="G3246" s="54"/>
    </row>
    <row r="3247" spans="7:7" x14ac:dyDescent="0.25">
      <c r="G3247" s="54"/>
    </row>
    <row r="3248" spans="7:7" x14ac:dyDescent="0.25">
      <c r="G3248" s="54"/>
    </row>
    <row r="3249" spans="7:7" x14ac:dyDescent="0.25">
      <c r="G3249" s="54"/>
    </row>
    <row r="3250" spans="7:7" x14ac:dyDescent="0.25">
      <c r="G3250" s="54"/>
    </row>
    <row r="3251" spans="7:7" x14ac:dyDescent="0.25">
      <c r="G3251" s="54"/>
    </row>
    <row r="3252" spans="7:7" x14ac:dyDescent="0.25">
      <c r="G3252" s="54"/>
    </row>
    <row r="3253" spans="7:7" x14ac:dyDescent="0.25">
      <c r="G3253" s="54"/>
    </row>
    <row r="3254" spans="7:7" x14ac:dyDescent="0.25">
      <c r="G3254" s="54"/>
    </row>
    <row r="3255" spans="7:7" x14ac:dyDescent="0.25">
      <c r="G3255" s="54"/>
    </row>
    <row r="3256" spans="7:7" x14ac:dyDescent="0.25">
      <c r="G3256" s="54"/>
    </row>
    <row r="3257" spans="7:7" x14ac:dyDescent="0.25">
      <c r="G3257" s="54"/>
    </row>
    <row r="3258" spans="7:7" x14ac:dyDescent="0.25">
      <c r="G3258" s="54"/>
    </row>
    <row r="3259" spans="7:7" x14ac:dyDescent="0.25">
      <c r="G3259" s="54"/>
    </row>
    <row r="3260" spans="7:7" x14ac:dyDescent="0.25">
      <c r="G3260" s="54"/>
    </row>
    <row r="3261" spans="7:7" x14ac:dyDescent="0.25">
      <c r="G3261" s="54"/>
    </row>
    <row r="3262" spans="7:7" x14ac:dyDescent="0.25">
      <c r="G3262" s="54"/>
    </row>
    <row r="3263" spans="7:7" x14ac:dyDescent="0.25">
      <c r="G3263" s="54"/>
    </row>
    <row r="3264" spans="7:7" x14ac:dyDescent="0.25">
      <c r="G3264" s="54"/>
    </row>
    <row r="3265" spans="7:7" x14ac:dyDescent="0.25">
      <c r="G3265" s="54"/>
    </row>
    <row r="3266" spans="7:7" x14ac:dyDescent="0.25">
      <c r="G3266" s="54"/>
    </row>
    <row r="3267" spans="7:7" x14ac:dyDescent="0.25">
      <c r="G3267" s="54"/>
    </row>
    <row r="3268" spans="7:7" x14ac:dyDescent="0.25">
      <c r="G3268" s="54"/>
    </row>
    <row r="3269" spans="7:7" x14ac:dyDescent="0.25">
      <c r="G3269" s="54"/>
    </row>
    <row r="3270" spans="7:7" x14ac:dyDescent="0.25">
      <c r="G3270" s="54"/>
    </row>
    <row r="3271" spans="7:7" x14ac:dyDescent="0.25">
      <c r="G3271" s="54"/>
    </row>
    <row r="3272" spans="7:7" x14ac:dyDescent="0.25">
      <c r="G3272" s="54"/>
    </row>
    <row r="3273" spans="7:7" x14ac:dyDescent="0.25">
      <c r="G3273" s="54"/>
    </row>
    <row r="3274" spans="7:7" x14ac:dyDescent="0.25">
      <c r="G3274" s="54"/>
    </row>
    <row r="3275" spans="7:7" x14ac:dyDescent="0.25">
      <c r="G3275" s="54"/>
    </row>
    <row r="3276" spans="7:7" x14ac:dyDescent="0.25">
      <c r="G3276" s="54"/>
    </row>
    <row r="3277" spans="7:7" x14ac:dyDescent="0.25">
      <c r="G3277" s="54"/>
    </row>
    <row r="3278" spans="7:7" x14ac:dyDescent="0.25">
      <c r="G3278" s="54"/>
    </row>
    <row r="3279" spans="7:7" x14ac:dyDescent="0.25">
      <c r="G3279" s="54"/>
    </row>
    <row r="3280" spans="7:7" x14ac:dyDescent="0.25">
      <c r="G3280" s="54"/>
    </row>
    <row r="3281" spans="7:7" x14ac:dyDescent="0.25">
      <c r="G3281" s="54"/>
    </row>
    <row r="3282" spans="7:7" x14ac:dyDescent="0.25">
      <c r="G3282" s="54"/>
    </row>
    <row r="3283" spans="7:7" x14ac:dyDescent="0.25">
      <c r="G3283" s="54"/>
    </row>
    <row r="3284" spans="7:7" x14ac:dyDescent="0.25">
      <c r="G3284" s="54"/>
    </row>
    <row r="3285" spans="7:7" x14ac:dyDescent="0.25">
      <c r="G3285" s="54"/>
    </row>
    <row r="3286" spans="7:7" x14ac:dyDescent="0.25">
      <c r="G3286" s="54"/>
    </row>
    <row r="3287" spans="7:7" x14ac:dyDescent="0.25">
      <c r="G3287" s="54"/>
    </row>
    <row r="3288" spans="7:7" x14ac:dyDescent="0.25">
      <c r="G3288" s="54"/>
    </row>
    <row r="3289" spans="7:7" x14ac:dyDescent="0.25">
      <c r="G3289" s="54"/>
    </row>
    <row r="3290" spans="7:7" x14ac:dyDescent="0.25">
      <c r="G3290" s="54"/>
    </row>
    <row r="3291" spans="7:7" x14ac:dyDescent="0.25">
      <c r="G3291" s="54"/>
    </row>
    <row r="3292" spans="7:7" x14ac:dyDescent="0.25">
      <c r="G3292" s="54"/>
    </row>
    <row r="3293" spans="7:7" x14ac:dyDescent="0.25">
      <c r="G3293" s="54"/>
    </row>
    <row r="3294" spans="7:7" x14ac:dyDescent="0.25">
      <c r="G3294" s="54"/>
    </row>
    <row r="3295" spans="7:7" x14ac:dyDescent="0.25">
      <c r="G3295" s="54"/>
    </row>
    <row r="3296" spans="7:7" x14ac:dyDescent="0.25">
      <c r="G3296" s="54"/>
    </row>
    <row r="3297" spans="7:7" x14ac:dyDescent="0.25">
      <c r="G3297" s="54"/>
    </row>
    <row r="3298" spans="7:7" x14ac:dyDescent="0.25">
      <c r="G3298" s="54"/>
    </row>
    <row r="3299" spans="7:7" x14ac:dyDescent="0.25">
      <c r="G3299" s="54"/>
    </row>
    <row r="3300" spans="7:7" x14ac:dyDescent="0.25">
      <c r="G3300" s="54"/>
    </row>
    <row r="3301" spans="7:7" x14ac:dyDescent="0.25">
      <c r="G3301" s="54"/>
    </row>
    <row r="3302" spans="7:7" x14ac:dyDescent="0.25">
      <c r="G3302" s="54"/>
    </row>
    <row r="3303" spans="7:7" x14ac:dyDescent="0.25">
      <c r="G3303" s="54"/>
    </row>
    <row r="3304" spans="7:7" x14ac:dyDescent="0.25">
      <c r="G3304" s="54"/>
    </row>
    <row r="3305" spans="7:7" x14ac:dyDescent="0.25">
      <c r="G3305" s="54"/>
    </row>
    <row r="3306" spans="7:7" x14ac:dyDescent="0.25">
      <c r="G3306" s="54"/>
    </row>
    <row r="3307" spans="7:7" x14ac:dyDescent="0.25">
      <c r="G3307" s="54"/>
    </row>
    <row r="3308" spans="7:7" x14ac:dyDescent="0.25">
      <c r="G3308" s="54"/>
    </row>
    <row r="3309" spans="7:7" x14ac:dyDescent="0.25">
      <c r="G3309" s="54"/>
    </row>
    <row r="3310" spans="7:7" x14ac:dyDescent="0.25">
      <c r="G3310" s="54"/>
    </row>
    <row r="3311" spans="7:7" x14ac:dyDescent="0.25">
      <c r="G3311" s="54"/>
    </row>
    <row r="3312" spans="7:7" x14ac:dyDescent="0.25">
      <c r="G3312" s="54"/>
    </row>
    <row r="3313" spans="7:7" x14ac:dyDescent="0.25">
      <c r="G3313" s="54"/>
    </row>
    <row r="3314" spans="7:7" x14ac:dyDescent="0.25">
      <c r="G3314" s="54"/>
    </row>
    <row r="3315" spans="7:7" x14ac:dyDescent="0.25">
      <c r="G3315" s="54"/>
    </row>
    <row r="3316" spans="7:7" x14ac:dyDescent="0.25">
      <c r="G3316" s="54"/>
    </row>
    <row r="3317" spans="7:7" x14ac:dyDescent="0.25">
      <c r="G3317" s="54"/>
    </row>
    <row r="3318" spans="7:7" x14ac:dyDescent="0.25">
      <c r="G3318" s="54"/>
    </row>
    <row r="3319" spans="7:7" x14ac:dyDescent="0.25">
      <c r="G3319" s="54"/>
    </row>
    <row r="3320" spans="7:7" x14ac:dyDescent="0.25">
      <c r="G3320" s="54"/>
    </row>
    <row r="3321" spans="7:7" x14ac:dyDescent="0.25">
      <c r="G3321" s="54"/>
    </row>
    <row r="3322" spans="7:7" x14ac:dyDescent="0.25">
      <c r="G3322" s="54"/>
    </row>
    <row r="3323" spans="7:7" x14ac:dyDescent="0.25">
      <c r="G3323" s="54"/>
    </row>
    <row r="3324" spans="7:7" x14ac:dyDescent="0.25">
      <c r="G3324" s="54"/>
    </row>
    <row r="3325" spans="7:7" x14ac:dyDescent="0.25">
      <c r="G3325" s="54"/>
    </row>
    <row r="3326" spans="7:7" x14ac:dyDescent="0.25">
      <c r="G3326" s="54"/>
    </row>
    <row r="3327" spans="7:7" x14ac:dyDescent="0.25">
      <c r="G3327" s="54"/>
    </row>
    <row r="3328" spans="7:7" x14ac:dyDescent="0.25">
      <c r="G3328" s="54"/>
    </row>
    <row r="3329" spans="7:7" x14ac:dyDescent="0.25">
      <c r="G3329" s="54"/>
    </row>
    <row r="3330" spans="7:7" x14ac:dyDescent="0.25">
      <c r="G3330" s="54"/>
    </row>
    <row r="3331" spans="7:7" x14ac:dyDescent="0.25">
      <c r="G3331" s="54"/>
    </row>
    <row r="3332" spans="7:7" x14ac:dyDescent="0.25">
      <c r="G3332" s="54"/>
    </row>
    <row r="3333" spans="7:7" x14ac:dyDescent="0.25">
      <c r="G3333" s="54"/>
    </row>
    <row r="3334" spans="7:7" x14ac:dyDescent="0.25">
      <c r="G3334" s="54"/>
    </row>
    <row r="3335" spans="7:7" x14ac:dyDescent="0.25">
      <c r="G3335" s="54"/>
    </row>
    <row r="3336" spans="7:7" x14ac:dyDescent="0.25">
      <c r="G3336" s="54"/>
    </row>
    <row r="3337" spans="7:7" x14ac:dyDescent="0.25">
      <c r="G3337" s="54"/>
    </row>
    <row r="3338" spans="7:7" x14ac:dyDescent="0.25">
      <c r="G3338" s="54"/>
    </row>
    <row r="3339" spans="7:7" x14ac:dyDescent="0.25">
      <c r="G3339" s="54"/>
    </row>
    <row r="3340" spans="7:7" x14ac:dyDescent="0.25">
      <c r="G3340" s="54"/>
    </row>
    <row r="3341" spans="7:7" x14ac:dyDescent="0.25">
      <c r="G3341" s="54"/>
    </row>
    <row r="3342" spans="7:7" x14ac:dyDescent="0.25">
      <c r="G3342" s="54"/>
    </row>
    <row r="3343" spans="7:7" x14ac:dyDescent="0.25">
      <c r="G3343" s="54"/>
    </row>
    <row r="3344" spans="7:7" x14ac:dyDescent="0.25">
      <c r="G3344" s="54"/>
    </row>
    <row r="3345" spans="7:7" x14ac:dyDescent="0.25">
      <c r="G3345" s="54"/>
    </row>
    <row r="3346" spans="7:7" x14ac:dyDescent="0.25">
      <c r="G3346" s="54"/>
    </row>
    <row r="3347" spans="7:7" x14ac:dyDescent="0.25">
      <c r="G3347" s="54"/>
    </row>
    <row r="3348" spans="7:7" x14ac:dyDescent="0.25">
      <c r="G3348" s="54"/>
    </row>
    <row r="3349" spans="7:7" x14ac:dyDescent="0.25">
      <c r="G3349" s="54"/>
    </row>
    <row r="3350" spans="7:7" x14ac:dyDescent="0.25">
      <c r="G3350" s="54"/>
    </row>
    <row r="3351" spans="7:7" x14ac:dyDescent="0.25">
      <c r="G3351" s="54"/>
    </row>
    <row r="3352" spans="7:7" x14ac:dyDescent="0.25">
      <c r="G3352" s="54"/>
    </row>
    <row r="3353" spans="7:7" x14ac:dyDescent="0.25">
      <c r="G3353" s="54"/>
    </row>
    <row r="3354" spans="7:7" x14ac:dyDescent="0.25">
      <c r="G3354" s="54"/>
    </row>
    <row r="3355" spans="7:7" x14ac:dyDescent="0.25">
      <c r="G3355" s="54"/>
    </row>
    <row r="3356" spans="7:7" x14ac:dyDescent="0.25">
      <c r="G3356" s="54"/>
    </row>
    <row r="3357" spans="7:7" x14ac:dyDescent="0.25">
      <c r="G3357" s="54"/>
    </row>
    <row r="3358" spans="7:7" x14ac:dyDescent="0.25">
      <c r="G3358" s="54"/>
    </row>
    <row r="3359" spans="7:7" x14ac:dyDescent="0.25">
      <c r="G3359" s="54"/>
    </row>
    <row r="3360" spans="7:7" x14ac:dyDescent="0.25">
      <c r="G3360" s="54"/>
    </row>
    <row r="3361" spans="7:7" x14ac:dyDescent="0.25">
      <c r="G3361" s="54"/>
    </row>
    <row r="3362" spans="7:7" x14ac:dyDescent="0.25">
      <c r="G3362" s="54"/>
    </row>
    <row r="3363" spans="7:7" x14ac:dyDescent="0.25">
      <c r="G3363" s="54"/>
    </row>
    <row r="3364" spans="7:7" x14ac:dyDescent="0.25">
      <c r="G3364" s="54"/>
    </row>
    <row r="3365" spans="7:7" x14ac:dyDescent="0.25">
      <c r="G3365" s="54"/>
    </row>
    <row r="3366" spans="7:7" x14ac:dyDescent="0.25">
      <c r="G3366" s="54"/>
    </row>
    <row r="3367" spans="7:7" x14ac:dyDescent="0.25">
      <c r="G3367" s="54"/>
    </row>
    <row r="3368" spans="7:7" x14ac:dyDescent="0.25">
      <c r="G3368" s="54"/>
    </row>
    <row r="3369" spans="7:7" x14ac:dyDescent="0.25">
      <c r="G3369" s="54"/>
    </row>
    <row r="3370" spans="7:7" x14ac:dyDescent="0.25">
      <c r="G3370" s="54"/>
    </row>
    <row r="3371" spans="7:7" x14ac:dyDescent="0.25">
      <c r="G3371" s="54"/>
    </row>
    <row r="3372" spans="7:7" x14ac:dyDescent="0.25">
      <c r="G3372" s="54"/>
    </row>
    <row r="3373" spans="7:7" x14ac:dyDescent="0.25">
      <c r="G3373" s="54"/>
    </row>
    <row r="3374" spans="7:7" x14ac:dyDescent="0.25">
      <c r="G3374" s="54"/>
    </row>
    <row r="3375" spans="7:7" x14ac:dyDescent="0.25">
      <c r="G3375" s="54"/>
    </row>
    <row r="3376" spans="7:7" x14ac:dyDescent="0.25">
      <c r="G3376" s="54"/>
    </row>
    <row r="3377" spans="7:7" x14ac:dyDescent="0.25">
      <c r="G3377" s="54"/>
    </row>
    <row r="3378" spans="7:7" x14ac:dyDescent="0.25">
      <c r="G3378" s="54"/>
    </row>
    <row r="3379" spans="7:7" x14ac:dyDescent="0.25">
      <c r="G3379" s="54"/>
    </row>
    <row r="3380" spans="7:7" x14ac:dyDescent="0.25">
      <c r="G3380" s="54"/>
    </row>
    <row r="3381" spans="7:7" x14ac:dyDescent="0.25">
      <c r="G3381" s="54"/>
    </row>
    <row r="3382" spans="7:7" x14ac:dyDescent="0.25">
      <c r="G3382" s="54"/>
    </row>
    <row r="3383" spans="7:7" x14ac:dyDescent="0.25">
      <c r="G3383" s="54"/>
    </row>
    <row r="3384" spans="7:7" x14ac:dyDescent="0.25">
      <c r="G3384" s="54"/>
    </row>
    <row r="3385" spans="7:7" x14ac:dyDescent="0.25">
      <c r="G3385" s="54"/>
    </row>
    <row r="3386" spans="7:7" x14ac:dyDescent="0.25">
      <c r="G3386" s="54"/>
    </row>
    <row r="3387" spans="7:7" x14ac:dyDescent="0.25">
      <c r="G3387" s="54"/>
    </row>
    <row r="3388" spans="7:7" x14ac:dyDescent="0.25">
      <c r="G3388" s="54"/>
    </row>
    <row r="3389" spans="7:7" x14ac:dyDescent="0.25">
      <c r="G3389" s="54"/>
    </row>
    <row r="3390" spans="7:7" x14ac:dyDescent="0.25">
      <c r="G3390" s="54"/>
    </row>
    <row r="3391" spans="7:7" x14ac:dyDescent="0.25">
      <c r="G3391" s="54"/>
    </row>
    <row r="3392" spans="7:7" x14ac:dyDescent="0.25">
      <c r="G3392" s="54"/>
    </row>
    <row r="3393" spans="7:7" x14ac:dyDescent="0.25">
      <c r="G3393" s="54"/>
    </row>
    <row r="3394" spans="7:7" x14ac:dyDescent="0.25">
      <c r="G3394" s="54"/>
    </row>
    <row r="3395" spans="7:7" x14ac:dyDescent="0.25">
      <c r="G3395" s="54"/>
    </row>
    <row r="3396" spans="7:7" x14ac:dyDescent="0.25">
      <c r="G3396" s="54"/>
    </row>
    <row r="3397" spans="7:7" x14ac:dyDescent="0.25">
      <c r="G3397" s="54"/>
    </row>
    <row r="3398" spans="7:7" x14ac:dyDescent="0.25">
      <c r="G3398" s="54"/>
    </row>
    <row r="3399" spans="7:7" x14ac:dyDescent="0.25">
      <c r="G3399" s="54"/>
    </row>
    <row r="3400" spans="7:7" x14ac:dyDescent="0.25">
      <c r="G3400" s="54"/>
    </row>
    <row r="3401" spans="7:7" x14ac:dyDescent="0.25">
      <c r="G3401" s="54"/>
    </row>
    <row r="3402" spans="7:7" x14ac:dyDescent="0.25">
      <c r="G3402" s="54"/>
    </row>
    <row r="3403" spans="7:7" x14ac:dyDescent="0.25">
      <c r="G3403" s="54"/>
    </row>
    <row r="3404" spans="7:7" x14ac:dyDescent="0.25">
      <c r="G3404" s="54"/>
    </row>
    <row r="3405" spans="7:7" x14ac:dyDescent="0.25">
      <c r="G3405" s="54"/>
    </row>
    <row r="3406" spans="7:7" x14ac:dyDescent="0.25">
      <c r="G3406" s="54"/>
    </row>
    <row r="3407" spans="7:7" x14ac:dyDescent="0.25">
      <c r="G3407" s="54"/>
    </row>
    <row r="3408" spans="7:7" x14ac:dyDescent="0.25">
      <c r="G3408" s="54"/>
    </row>
    <row r="3409" spans="7:7" x14ac:dyDescent="0.25">
      <c r="G3409" s="54"/>
    </row>
    <row r="3410" spans="7:7" x14ac:dyDescent="0.25">
      <c r="G3410" s="54"/>
    </row>
    <row r="3411" spans="7:7" x14ac:dyDescent="0.25">
      <c r="G3411" s="54"/>
    </row>
    <row r="3412" spans="7:7" x14ac:dyDescent="0.25">
      <c r="G3412" s="54"/>
    </row>
    <row r="3413" spans="7:7" x14ac:dyDescent="0.25">
      <c r="G3413" s="54"/>
    </row>
    <row r="3414" spans="7:7" x14ac:dyDescent="0.25">
      <c r="G3414" s="54"/>
    </row>
    <row r="3415" spans="7:7" x14ac:dyDescent="0.25">
      <c r="G3415" s="54"/>
    </row>
    <row r="3416" spans="7:7" x14ac:dyDescent="0.25">
      <c r="G3416" s="54"/>
    </row>
    <row r="3417" spans="7:7" x14ac:dyDescent="0.25">
      <c r="G3417" s="54"/>
    </row>
    <row r="3418" spans="7:7" x14ac:dyDescent="0.25">
      <c r="G3418" s="54"/>
    </row>
    <row r="3419" spans="7:7" x14ac:dyDescent="0.25">
      <c r="G3419" s="54"/>
    </row>
    <row r="3420" spans="7:7" x14ac:dyDescent="0.25">
      <c r="G3420" s="54"/>
    </row>
    <row r="3421" spans="7:7" x14ac:dyDescent="0.25">
      <c r="G3421" s="54"/>
    </row>
    <row r="3422" spans="7:7" x14ac:dyDescent="0.25">
      <c r="G3422" s="54"/>
    </row>
    <row r="3423" spans="7:7" x14ac:dyDescent="0.25">
      <c r="G3423" s="54"/>
    </row>
    <row r="3424" spans="7:7" x14ac:dyDescent="0.25">
      <c r="G3424" s="54"/>
    </row>
    <row r="3425" spans="7:7" x14ac:dyDescent="0.25">
      <c r="G3425" s="54"/>
    </row>
    <row r="3426" spans="7:7" x14ac:dyDescent="0.25">
      <c r="G3426" s="54"/>
    </row>
    <row r="3427" spans="7:7" x14ac:dyDescent="0.25">
      <c r="G3427" s="54"/>
    </row>
    <row r="3428" spans="7:7" x14ac:dyDescent="0.25">
      <c r="G3428" s="54"/>
    </row>
    <row r="3429" spans="7:7" x14ac:dyDescent="0.25">
      <c r="G3429" s="54"/>
    </row>
    <row r="3430" spans="7:7" x14ac:dyDescent="0.25">
      <c r="G3430" s="54"/>
    </row>
    <row r="3431" spans="7:7" x14ac:dyDescent="0.25">
      <c r="G3431" s="54"/>
    </row>
    <row r="3432" spans="7:7" x14ac:dyDescent="0.25">
      <c r="G3432" s="54"/>
    </row>
    <row r="3433" spans="7:7" x14ac:dyDescent="0.25">
      <c r="G3433" s="54"/>
    </row>
    <row r="3434" spans="7:7" x14ac:dyDescent="0.25">
      <c r="G3434" s="54"/>
    </row>
    <row r="3435" spans="7:7" x14ac:dyDescent="0.25">
      <c r="G3435" s="54"/>
    </row>
    <row r="3436" spans="7:7" x14ac:dyDescent="0.25">
      <c r="G3436" s="54"/>
    </row>
    <row r="3437" spans="7:7" x14ac:dyDescent="0.25">
      <c r="G3437" s="54"/>
    </row>
    <row r="3438" spans="7:7" x14ac:dyDescent="0.25">
      <c r="G3438" s="54"/>
    </row>
    <row r="3439" spans="7:7" x14ac:dyDescent="0.25">
      <c r="G3439" s="54"/>
    </row>
    <row r="3440" spans="7:7" x14ac:dyDescent="0.25">
      <c r="G3440" s="54"/>
    </row>
    <row r="3441" spans="7:7" x14ac:dyDescent="0.25">
      <c r="G3441" s="54"/>
    </row>
    <row r="3442" spans="7:7" x14ac:dyDescent="0.25">
      <c r="G3442" s="54"/>
    </row>
    <row r="3443" spans="7:7" x14ac:dyDescent="0.25">
      <c r="G3443" s="54"/>
    </row>
    <row r="3444" spans="7:7" x14ac:dyDescent="0.25">
      <c r="G3444" s="54"/>
    </row>
    <row r="3445" spans="7:7" x14ac:dyDescent="0.25">
      <c r="G3445" s="54"/>
    </row>
    <row r="3446" spans="7:7" x14ac:dyDescent="0.25">
      <c r="G3446" s="54"/>
    </row>
    <row r="3447" spans="7:7" x14ac:dyDescent="0.25">
      <c r="G3447" s="54"/>
    </row>
    <row r="3448" spans="7:7" x14ac:dyDescent="0.25">
      <c r="G3448" s="54"/>
    </row>
    <row r="3449" spans="7:7" x14ac:dyDescent="0.25">
      <c r="G3449" s="54"/>
    </row>
    <row r="3450" spans="7:7" x14ac:dyDescent="0.25">
      <c r="G3450" s="54"/>
    </row>
    <row r="3451" spans="7:7" x14ac:dyDescent="0.25">
      <c r="G3451" s="54"/>
    </row>
    <row r="3452" spans="7:7" x14ac:dyDescent="0.25">
      <c r="G3452" s="54"/>
    </row>
    <row r="3453" spans="7:7" x14ac:dyDescent="0.25">
      <c r="G3453" s="54"/>
    </row>
    <row r="3454" spans="7:7" x14ac:dyDescent="0.25">
      <c r="G3454" s="54"/>
    </row>
    <row r="3455" spans="7:7" x14ac:dyDescent="0.25">
      <c r="G3455" s="54"/>
    </row>
    <row r="3456" spans="7:7" x14ac:dyDescent="0.25">
      <c r="G3456" s="54"/>
    </row>
    <row r="3457" spans="7:7" x14ac:dyDescent="0.25">
      <c r="G3457" s="54"/>
    </row>
    <row r="3458" spans="7:7" x14ac:dyDescent="0.25">
      <c r="G3458" s="54"/>
    </row>
    <row r="3459" spans="7:7" x14ac:dyDescent="0.25">
      <c r="G3459" s="54"/>
    </row>
    <row r="3460" spans="7:7" x14ac:dyDescent="0.25">
      <c r="G3460" s="54"/>
    </row>
    <row r="3461" spans="7:7" x14ac:dyDescent="0.25">
      <c r="G3461" s="54"/>
    </row>
    <row r="3462" spans="7:7" x14ac:dyDescent="0.25">
      <c r="G3462" s="54"/>
    </row>
    <row r="3463" spans="7:7" x14ac:dyDescent="0.25">
      <c r="G3463" s="54"/>
    </row>
    <row r="3464" spans="7:7" x14ac:dyDescent="0.25">
      <c r="G3464" s="54"/>
    </row>
    <row r="3465" spans="7:7" x14ac:dyDescent="0.25">
      <c r="G3465" s="54"/>
    </row>
    <row r="3466" spans="7:7" x14ac:dyDescent="0.25">
      <c r="G3466" s="54"/>
    </row>
    <row r="3467" spans="7:7" x14ac:dyDescent="0.25">
      <c r="G3467" s="54"/>
    </row>
    <row r="3468" spans="7:7" x14ac:dyDescent="0.25">
      <c r="G3468" s="54"/>
    </row>
    <row r="3469" spans="7:7" x14ac:dyDescent="0.25">
      <c r="G3469" s="54"/>
    </row>
    <row r="3470" spans="7:7" x14ac:dyDescent="0.25">
      <c r="G3470" s="54"/>
    </row>
    <row r="3471" spans="7:7" x14ac:dyDescent="0.25">
      <c r="G3471" s="54"/>
    </row>
    <row r="3472" spans="7:7" x14ac:dyDescent="0.25">
      <c r="G3472" s="54"/>
    </row>
    <row r="3473" spans="7:7" x14ac:dyDescent="0.25">
      <c r="G3473" s="54"/>
    </row>
    <row r="3474" spans="7:7" x14ac:dyDescent="0.25">
      <c r="G3474" s="54"/>
    </row>
    <row r="3475" spans="7:7" x14ac:dyDescent="0.25">
      <c r="G3475" s="54"/>
    </row>
    <row r="3476" spans="7:7" x14ac:dyDescent="0.25">
      <c r="G3476" s="54"/>
    </row>
    <row r="3477" spans="7:7" x14ac:dyDescent="0.25">
      <c r="G3477" s="54"/>
    </row>
    <row r="3478" spans="7:7" x14ac:dyDescent="0.25">
      <c r="G3478" s="54"/>
    </row>
    <row r="3479" spans="7:7" x14ac:dyDescent="0.25">
      <c r="G3479" s="54"/>
    </row>
    <row r="3480" spans="7:7" x14ac:dyDescent="0.25">
      <c r="G3480" s="54"/>
    </row>
    <row r="3481" spans="7:7" x14ac:dyDescent="0.25">
      <c r="G3481" s="54"/>
    </row>
    <row r="3482" spans="7:7" x14ac:dyDescent="0.25">
      <c r="G3482" s="54"/>
    </row>
    <row r="3483" spans="7:7" x14ac:dyDescent="0.25">
      <c r="G3483" s="54"/>
    </row>
    <row r="3484" spans="7:7" x14ac:dyDescent="0.25">
      <c r="G3484" s="54"/>
    </row>
    <row r="3485" spans="7:7" x14ac:dyDescent="0.25">
      <c r="G3485" s="54"/>
    </row>
    <row r="3486" spans="7:7" x14ac:dyDescent="0.25">
      <c r="G3486" s="54"/>
    </row>
    <row r="3487" spans="7:7" x14ac:dyDescent="0.25">
      <c r="G3487" s="54"/>
    </row>
    <row r="3488" spans="7:7" x14ac:dyDescent="0.25">
      <c r="G3488" s="54"/>
    </row>
    <row r="3489" spans="7:7" x14ac:dyDescent="0.25">
      <c r="G3489" s="54"/>
    </row>
    <row r="3490" spans="7:7" x14ac:dyDescent="0.25">
      <c r="G3490" s="54"/>
    </row>
    <row r="3491" spans="7:7" x14ac:dyDescent="0.25">
      <c r="G3491" s="54"/>
    </row>
    <row r="3492" spans="7:7" x14ac:dyDescent="0.25">
      <c r="G3492" s="54"/>
    </row>
    <row r="3493" spans="7:7" x14ac:dyDescent="0.25">
      <c r="G3493" s="54"/>
    </row>
    <row r="3494" spans="7:7" x14ac:dyDescent="0.25">
      <c r="G3494" s="54"/>
    </row>
    <row r="3495" spans="7:7" x14ac:dyDescent="0.25">
      <c r="G3495" s="54"/>
    </row>
    <row r="3496" spans="7:7" x14ac:dyDescent="0.25">
      <c r="G3496" s="54"/>
    </row>
    <row r="3497" spans="7:7" x14ac:dyDescent="0.25">
      <c r="G3497" s="54"/>
    </row>
    <row r="3498" spans="7:7" x14ac:dyDescent="0.25">
      <c r="G3498" s="54"/>
    </row>
    <row r="3499" spans="7:7" x14ac:dyDescent="0.25">
      <c r="G3499" s="54"/>
    </row>
    <row r="3500" spans="7:7" x14ac:dyDescent="0.25">
      <c r="G3500" s="54"/>
    </row>
    <row r="3501" spans="7:7" x14ac:dyDescent="0.25">
      <c r="G3501" s="54"/>
    </row>
    <row r="3502" spans="7:7" x14ac:dyDescent="0.25">
      <c r="G3502" s="54"/>
    </row>
    <row r="3503" spans="7:7" x14ac:dyDescent="0.25">
      <c r="G3503" s="54"/>
    </row>
    <row r="3504" spans="7:7" x14ac:dyDescent="0.25">
      <c r="G3504" s="54"/>
    </row>
    <row r="3505" spans="7:7" x14ac:dyDescent="0.25">
      <c r="G3505" s="54"/>
    </row>
    <row r="3506" spans="7:7" x14ac:dyDescent="0.25">
      <c r="G3506" s="54"/>
    </row>
    <row r="3507" spans="7:7" x14ac:dyDescent="0.25">
      <c r="G3507" s="54"/>
    </row>
    <row r="3508" spans="7:7" x14ac:dyDescent="0.25">
      <c r="G3508" s="54"/>
    </row>
    <row r="3509" spans="7:7" x14ac:dyDescent="0.25">
      <c r="G3509" s="54"/>
    </row>
    <row r="3510" spans="7:7" x14ac:dyDescent="0.25">
      <c r="G3510" s="54"/>
    </row>
    <row r="3511" spans="7:7" x14ac:dyDescent="0.25">
      <c r="G3511" s="54"/>
    </row>
    <row r="3512" spans="7:7" x14ac:dyDescent="0.25">
      <c r="G3512" s="54"/>
    </row>
    <row r="3513" spans="7:7" x14ac:dyDescent="0.25">
      <c r="G3513" s="54"/>
    </row>
    <row r="3514" spans="7:7" x14ac:dyDescent="0.25">
      <c r="G3514" s="54"/>
    </row>
    <row r="3515" spans="7:7" x14ac:dyDescent="0.25">
      <c r="G3515" s="54"/>
    </row>
    <row r="3516" spans="7:7" x14ac:dyDescent="0.25">
      <c r="G3516" s="54"/>
    </row>
    <row r="3517" spans="7:7" x14ac:dyDescent="0.25">
      <c r="G3517" s="54"/>
    </row>
    <row r="3518" spans="7:7" x14ac:dyDescent="0.25">
      <c r="G3518" s="54"/>
    </row>
    <row r="3519" spans="7:7" x14ac:dyDescent="0.25">
      <c r="G3519" s="54"/>
    </row>
    <row r="3520" spans="7:7" x14ac:dyDescent="0.25">
      <c r="G3520" s="54"/>
    </row>
    <row r="3521" spans="7:7" x14ac:dyDescent="0.25">
      <c r="G3521" s="54"/>
    </row>
    <row r="3522" spans="7:7" x14ac:dyDescent="0.25">
      <c r="G3522" s="54"/>
    </row>
    <row r="3523" spans="7:7" x14ac:dyDescent="0.25">
      <c r="G3523" s="54"/>
    </row>
    <row r="3524" spans="7:7" x14ac:dyDescent="0.25">
      <c r="G3524" s="54"/>
    </row>
    <row r="3525" spans="7:7" x14ac:dyDescent="0.25">
      <c r="G3525" s="54"/>
    </row>
    <row r="3526" spans="7:7" x14ac:dyDescent="0.25">
      <c r="G3526" s="54"/>
    </row>
    <row r="3527" spans="7:7" x14ac:dyDescent="0.25">
      <c r="G3527" s="54"/>
    </row>
    <row r="3528" spans="7:7" x14ac:dyDescent="0.25">
      <c r="G3528" s="54"/>
    </row>
    <row r="3529" spans="7:7" x14ac:dyDescent="0.25">
      <c r="G3529" s="54"/>
    </row>
    <row r="3530" spans="7:7" x14ac:dyDescent="0.25">
      <c r="G3530" s="54"/>
    </row>
    <row r="3531" spans="7:7" x14ac:dyDescent="0.25">
      <c r="G3531" s="54"/>
    </row>
    <row r="3532" spans="7:7" x14ac:dyDescent="0.25">
      <c r="G3532" s="54"/>
    </row>
    <row r="3533" spans="7:7" x14ac:dyDescent="0.25">
      <c r="G3533" s="54"/>
    </row>
    <row r="3534" spans="7:7" x14ac:dyDescent="0.25">
      <c r="G3534" s="54"/>
    </row>
    <row r="3535" spans="7:7" x14ac:dyDescent="0.25">
      <c r="G3535" s="54"/>
    </row>
    <row r="3536" spans="7:7" x14ac:dyDescent="0.25">
      <c r="G3536" s="54"/>
    </row>
    <row r="3537" spans="7:7" x14ac:dyDescent="0.25">
      <c r="G3537" s="54"/>
    </row>
    <row r="3538" spans="7:7" x14ac:dyDescent="0.25">
      <c r="G3538" s="54"/>
    </row>
    <row r="3539" spans="7:7" x14ac:dyDescent="0.25">
      <c r="G3539" s="54"/>
    </row>
    <row r="3540" spans="7:7" x14ac:dyDescent="0.25">
      <c r="G3540" s="54"/>
    </row>
    <row r="3541" spans="7:7" x14ac:dyDescent="0.25">
      <c r="G3541" s="54"/>
    </row>
    <row r="3542" spans="7:7" x14ac:dyDescent="0.25">
      <c r="G3542" s="54"/>
    </row>
    <row r="3543" spans="7:7" x14ac:dyDescent="0.25">
      <c r="G3543" s="54"/>
    </row>
    <row r="3544" spans="7:7" x14ac:dyDescent="0.25">
      <c r="G3544" s="54"/>
    </row>
    <row r="3545" spans="7:7" x14ac:dyDescent="0.25">
      <c r="G3545" s="54"/>
    </row>
    <row r="3546" spans="7:7" x14ac:dyDescent="0.25">
      <c r="G3546" s="54"/>
    </row>
    <row r="3547" spans="7:7" x14ac:dyDescent="0.25">
      <c r="G3547" s="54"/>
    </row>
    <row r="3548" spans="7:7" x14ac:dyDescent="0.25">
      <c r="G3548" s="54"/>
    </row>
    <row r="3549" spans="7:7" x14ac:dyDescent="0.25">
      <c r="G3549" s="54"/>
    </row>
    <row r="3550" spans="7:7" x14ac:dyDescent="0.25">
      <c r="G3550" s="54"/>
    </row>
    <row r="3551" spans="7:7" x14ac:dyDescent="0.25">
      <c r="G3551" s="54"/>
    </row>
    <row r="3552" spans="7:7" x14ac:dyDescent="0.25">
      <c r="G3552" s="54"/>
    </row>
    <row r="3553" spans="7:7" x14ac:dyDescent="0.25">
      <c r="G3553" s="54"/>
    </row>
    <row r="3554" spans="7:7" x14ac:dyDescent="0.25">
      <c r="G3554" s="54"/>
    </row>
    <row r="3555" spans="7:7" x14ac:dyDescent="0.25">
      <c r="G3555" s="54"/>
    </row>
    <row r="3556" spans="7:7" x14ac:dyDescent="0.25">
      <c r="G3556" s="54"/>
    </row>
    <row r="3557" spans="7:7" x14ac:dyDescent="0.25">
      <c r="G3557" s="54"/>
    </row>
    <row r="3558" spans="7:7" x14ac:dyDescent="0.25">
      <c r="G3558" s="54"/>
    </row>
    <row r="3559" spans="7:7" x14ac:dyDescent="0.25">
      <c r="G3559" s="54"/>
    </row>
    <row r="3560" spans="7:7" x14ac:dyDescent="0.25">
      <c r="G3560" s="54"/>
    </row>
    <row r="3561" spans="7:7" x14ac:dyDescent="0.25">
      <c r="G3561" s="54"/>
    </row>
    <row r="3562" spans="7:7" x14ac:dyDescent="0.25">
      <c r="G3562" s="54"/>
    </row>
    <row r="3563" spans="7:7" x14ac:dyDescent="0.25">
      <c r="G3563" s="54"/>
    </row>
    <row r="3564" spans="7:7" x14ac:dyDescent="0.25">
      <c r="G3564" s="54"/>
    </row>
    <row r="3565" spans="7:7" x14ac:dyDescent="0.25">
      <c r="G3565" s="54"/>
    </row>
    <row r="3566" spans="7:7" x14ac:dyDescent="0.25">
      <c r="G3566" s="54"/>
    </row>
    <row r="3567" spans="7:7" x14ac:dyDescent="0.25">
      <c r="G3567" s="54"/>
    </row>
    <row r="3568" spans="7:7" x14ac:dyDescent="0.25">
      <c r="G3568" s="54"/>
    </row>
    <row r="3569" spans="7:7" x14ac:dyDescent="0.25">
      <c r="G3569" s="54"/>
    </row>
    <row r="3570" spans="7:7" x14ac:dyDescent="0.25">
      <c r="G3570" s="54"/>
    </row>
    <row r="3571" spans="7:7" x14ac:dyDescent="0.25">
      <c r="G3571" s="54"/>
    </row>
    <row r="3572" spans="7:7" x14ac:dyDescent="0.25">
      <c r="G3572" s="54"/>
    </row>
    <row r="3573" spans="7:7" x14ac:dyDescent="0.25">
      <c r="G3573" s="54"/>
    </row>
    <row r="3574" spans="7:7" x14ac:dyDescent="0.25">
      <c r="G3574" s="54"/>
    </row>
    <row r="3575" spans="7:7" x14ac:dyDescent="0.25">
      <c r="G3575" s="54"/>
    </row>
    <row r="3576" spans="7:7" x14ac:dyDescent="0.25">
      <c r="G3576" s="54"/>
    </row>
    <row r="3577" spans="7:7" x14ac:dyDescent="0.25">
      <c r="G3577" s="54"/>
    </row>
    <row r="3578" spans="7:7" x14ac:dyDescent="0.25">
      <c r="G3578" s="54"/>
    </row>
    <row r="3579" spans="7:7" x14ac:dyDescent="0.25">
      <c r="G3579" s="54"/>
    </row>
    <row r="3580" spans="7:7" x14ac:dyDescent="0.25">
      <c r="G3580" s="54"/>
    </row>
    <row r="3581" spans="7:7" x14ac:dyDescent="0.25">
      <c r="G3581" s="54"/>
    </row>
    <row r="3582" spans="7:7" x14ac:dyDescent="0.25">
      <c r="G3582" s="54"/>
    </row>
    <row r="3583" spans="7:7" x14ac:dyDescent="0.25">
      <c r="G3583" s="54"/>
    </row>
    <row r="3584" spans="7:7" x14ac:dyDescent="0.25">
      <c r="G3584" s="54"/>
    </row>
    <row r="3585" spans="7:7" x14ac:dyDescent="0.25">
      <c r="G3585" s="54"/>
    </row>
    <row r="3586" spans="7:7" x14ac:dyDescent="0.25">
      <c r="G3586" s="54"/>
    </row>
    <row r="3587" spans="7:7" x14ac:dyDescent="0.25">
      <c r="G3587" s="54"/>
    </row>
    <row r="3588" spans="7:7" x14ac:dyDescent="0.25">
      <c r="G3588" s="54"/>
    </row>
    <row r="3589" spans="7:7" x14ac:dyDescent="0.25">
      <c r="G3589" s="54"/>
    </row>
    <row r="3590" spans="7:7" x14ac:dyDescent="0.25">
      <c r="G3590" s="54"/>
    </row>
    <row r="3591" spans="7:7" x14ac:dyDescent="0.25">
      <c r="G3591" s="54"/>
    </row>
    <row r="3592" spans="7:7" x14ac:dyDescent="0.25">
      <c r="G3592" s="54"/>
    </row>
    <row r="3593" spans="7:7" x14ac:dyDescent="0.25">
      <c r="G3593" s="54"/>
    </row>
    <row r="3594" spans="7:7" x14ac:dyDescent="0.25">
      <c r="G3594" s="54"/>
    </row>
    <row r="3595" spans="7:7" x14ac:dyDescent="0.25">
      <c r="G3595" s="54"/>
    </row>
    <row r="3596" spans="7:7" x14ac:dyDescent="0.25">
      <c r="G3596" s="54"/>
    </row>
    <row r="3597" spans="7:7" x14ac:dyDescent="0.25">
      <c r="G3597" s="54"/>
    </row>
    <row r="3598" spans="7:7" x14ac:dyDescent="0.25">
      <c r="G3598" s="54"/>
    </row>
    <row r="3599" spans="7:7" x14ac:dyDescent="0.25">
      <c r="G3599" s="54"/>
    </row>
    <row r="3600" spans="7:7" x14ac:dyDescent="0.25">
      <c r="G3600" s="54"/>
    </row>
    <row r="3601" spans="7:7" x14ac:dyDescent="0.25">
      <c r="G3601" s="54"/>
    </row>
    <row r="3602" spans="7:7" x14ac:dyDescent="0.25">
      <c r="G3602" s="54"/>
    </row>
    <row r="3603" spans="7:7" x14ac:dyDescent="0.25">
      <c r="G3603" s="54"/>
    </row>
    <row r="3604" spans="7:7" x14ac:dyDescent="0.25">
      <c r="G3604" s="54"/>
    </row>
    <row r="3605" spans="7:7" x14ac:dyDescent="0.25">
      <c r="G3605" s="54"/>
    </row>
    <row r="3606" spans="7:7" x14ac:dyDescent="0.25">
      <c r="G3606" s="54"/>
    </row>
    <row r="3607" spans="7:7" x14ac:dyDescent="0.25">
      <c r="G3607" s="54"/>
    </row>
    <row r="3608" spans="7:7" x14ac:dyDescent="0.25">
      <c r="G3608" s="54"/>
    </row>
    <row r="3609" spans="7:7" x14ac:dyDescent="0.25">
      <c r="G3609" s="54"/>
    </row>
    <row r="3610" spans="7:7" x14ac:dyDescent="0.25">
      <c r="G3610" s="54"/>
    </row>
    <row r="3611" spans="7:7" x14ac:dyDescent="0.25">
      <c r="G3611" s="54"/>
    </row>
    <row r="3612" spans="7:7" x14ac:dyDescent="0.25">
      <c r="G3612" s="54"/>
    </row>
    <row r="3613" spans="7:7" x14ac:dyDescent="0.25">
      <c r="G3613" s="54"/>
    </row>
    <row r="3614" spans="7:7" x14ac:dyDescent="0.25">
      <c r="G3614" s="54"/>
    </row>
    <row r="3615" spans="7:7" x14ac:dyDescent="0.25">
      <c r="G3615" s="54"/>
    </row>
    <row r="3616" spans="7:7" x14ac:dyDescent="0.25">
      <c r="G3616" s="54"/>
    </row>
    <row r="3617" spans="7:7" x14ac:dyDescent="0.25">
      <c r="G3617" s="54"/>
    </row>
    <row r="3618" spans="7:7" x14ac:dyDescent="0.25">
      <c r="G3618" s="54"/>
    </row>
    <row r="3619" spans="7:7" x14ac:dyDescent="0.25">
      <c r="G3619" s="54"/>
    </row>
    <row r="3620" spans="7:7" x14ac:dyDescent="0.25">
      <c r="G3620" s="54"/>
    </row>
    <row r="3621" spans="7:7" x14ac:dyDescent="0.25">
      <c r="G3621" s="54"/>
    </row>
    <row r="3622" spans="7:7" x14ac:dyDescent="0.25">
      <c r="G3622" s="54"/>
    </row>
    <row r="3623" spans="7:7" x14ac:dyDescent="0.25">
      <c r="G3623" s="54"/>
    </row>
    <row r="3624" spans="7:7" x14ac:dyDescent="0.25">
      <c r="G3624" s="54"/>
    </row>
    <row r="3625" spans="7:7" x14ac:dyDescent="0.25">
      <c r="G3625" s="54"/>
    </row>
    <row r="3626" spans="7:7" x14ac:dyDescent="0.25">
      <c r="G3626" s="54"/>
    </row>
    <row r="3627" spans="7:7" x14ac:dyDescent="0.25">
      <c r="G3627" s="54"/>
    </row>
    <row r="3628" spans="7:7" x14ac:dyDescent="0.25">
      <c r="G3628" s="54"/>
    </row>
    <row r="3629" spans="7:7" x14ac:dyDescent="0.25">
      <c r="G3629" s="54"/>
    </row>
    <row r="3630" spans="7:7" x14ac:dyDescent="0.25">
      <c r="G3630" s="54"/>
    </row>
    <row r="3631" spans="7:7" x14ac:dyDescent="0.25">
      <c r="G3631" s="54"/>
    </row>
    <row r="3632" spans="7:7" x14ac:dyDescent="0.25">
      <c r="G3632" s="54"/>
    </row>
    <row r="3633" spans="7:7" x14ac:dyDescent="0.25">
      <c r="G3633" s="54"/>
    </row>
    <row r="3634" spans="7:7" x14ac:dyDescent="0.25">
      <c r="G3634" s="54"/>
    </row>
    <row r="3635" spans="7:7" x14ac:dyDescent="0.25">
      <c r="G3635" s="54"/>
    </row>
    <row r="3636" spans="7:7" x14ac:dyDescent="0.25">
      <c r="G3636" s="54"/>
    </row>
    <row r="3637" spans="7:7" x14ac:dyDescent="0.25">
      <c r="G3637" s="54"/>
    </row>
    <row r="3638" spans="7:7" x14ac:dyDescent="0.25">
      <c r="G3638" s="54"/>
    </row>
    <row r="3639" spans="7:7" x14ac:dyDescent="0.25">
      <c r="G3639" s="54"/>
    </row>
    <row r="3640" spans="7:7" x14ac:dyDescent="0.25">
      <c r="G3640" s="54"/>
    </row>
    <row r="3641" spans="7:7" x14ac:dyDescent="0.25">
      <c r="G3641" s="54"/>
    </row>
    <row r="3642" spans="7:7" x14ac:dyDescent="0.25">
      <c r="G3642" s="54"/>
    </row>
    <row r="3643" spans="7:7" x14ac:dyDescent="0.25">
      <c r="G3643" s="54"/>
    </row>
    <row r="3644" spans="7:7" x14ac:dyDescent="0.25">
      <c r="G3644" s="54"/>
    </row>
    <row r="3645" spans="7:7" x14ac:dyDescent="0.25">
      <c r="G3645" s="54"/>
    </row>
    <row r="3646" spans="7:7" x14ac:dyDescent="0.25">
      <c r="G3646" s="54"/>
    </row>
    <row r="3647" spans="7:7" x14ac:dyDescent="0.25">
      <c r="G3647" s="54"/>
    </row>
    <row r="3648" spans="7:7" x14ac:dyDescent="0.25">
      <c r="G3648" s="54"/>
    </row>
    <row r="3649" spans="7:7" x14ac:dyDescent="0.25">
      <c r="G3649" s="54"/>
    </row>
    <row r="3650" spans="7:7" x14ac:dyDescent="0.25">
      <c r="G3650" s="54"/>
    </row>
    <row r="3651" spans="7:7" x14ac:dyDescent="0.25">
      <c r="G3651" s="54"/>
    </row>
    <row r="3652" spans="7:7" x14ac:dyDescent="0.25">
      <c r="G3652" s="54"/>
    </row>
    <row r="3653" spans="7:7" x14ac:dyDescent="0.25">
      <c r="G3653" s="54"/>
    </row>
    <row r="3654" spans="7:7" x14ac:dyDescent="0.25">
      <c r="G3654" s="54"/>
    </row>
    <row r="3655" spans="7:7" x14ac:dyDescent="0.25">
      <c r="G3655" s="54"/>
    </row>
    <row r="3656" spans="7:7" x14ac:dyDescent="0.25">
      <c r="G3656" s="54"/>
    </row>
    <row r="3657" spans="7:7" x14ac:dyDescent="0.25">
      <c r="G3657" s="54"/>
    </row>
    <row r="3658" spans="7:7" x14ac:dyDescent="0.25">
      <c r="G3658" s="54"/>
    </row>
    <row r="3659" spans="7:7" x14ac:dyDescent="0.25">
      <c r="G3659" s="54"/>
    </row>
    <row r="3660" spans="7:7" x14ac:dyDescent="0.25">
      <c r="G3660" s="54"/>
    </row>
    <row r="3661" spans="7:7" x14ac:dyDescent="0.25">
      <c r="G3661" s="54"/>
    </row>
    <row r="3662" spans="7:7" x14ac:dyDescent="0.25">
      <c r="G3662" s="54"/>
    </row>
    <row r="3663" spans="7:7" x14ac:dyDescent="0.25">
      <c r="G3663" s="54"/>
    </row>
    <row r="3664" spans="7:7" x14ac:dyDescent="0.25">
      <c r="G3664" s="54"/>
    </row>
    <row r="3665" spans="7:7" x14ac:dyDescent="0.25">
      <c r="G3665" s="54"/>
    </row>
    <row r="3666" spans="7:7" x14ac:dyDescent="0.25">
      <c r="G3666" s="54"/>
    </row>
    <row r="3667" spans="7:7" x14ac:dyDescent="0.25">
      <c r="G3667" s="54"/>
    </row>
    <row r="3668" spans="7:7" x14ac:dyDescent="0.25">
      <c r="G3668" s="54"/>
    </row>
    <row r="3669" spans="7:7" x14ac:dyDescent="0.25">
      <c r="G3669" s="54"/>
    </row>
    <row r="3670" spans="7:7" x14ac:dyDescent="0.25">
      <c r="G3670" s="54"/>
    </row>
    <row r="3671" spans="7:7" x14ac:dyDescent="0.25">
      <c r="G3671" s="54"/>
    </row>
    <row r="3672" spans="7:7" x14ac:dyDescent="0.25">
      <c r="G3672" s="54"/>
    </row>
    <row r="3673" spans="7:7" x14ac:dyDescent="0.25">
      <c r="G3673" s="54"/>
    </row>
    <row r="3674" spans="7:7" x14ac:dyDescent="0.25">
      <c r="G3674" s="54"/>
    </row>
    <row r="3675" spans="7:7" x14ac:dyDescent="0.25">
      <c r="G3675" s="54"/>
    </row>
    <row r="3676" spans="7:7" x14ac:dyDescent="0.25">
      <c r="G3676" s="54"/>
    </row>
    <row r="3677" spans="7:7" x14ac:dyDescent="0.25">
      <c r="G3677" s="54"/>
    </row>
    <row r="3678" spans="7:7" x14ac:dyDescent="0.25">
      <c r="G3678" s="54"/>
    </row>
    <row r="3679" spans="7:7" x14ac:dyDescent="0.25">
      <c r="G3679" s="54"/>
    </row>
    <row r="3680" spans="7:7" x14ac:dyDescent="0.25">
      <c r="G3680" s="54"/>
    </row>
    <row r="3681" spans="7:7" x14ac:dyDescent="0.25">
      <c r="G3681" s="54"/>
    </row>
    <row r="3682" spans="7:7" x14ac:dyDescent="0.25">
      <c r="G3682" s="54"/>
    </row>
    <row r="3683" spans="7:7" x14ac:dyDescent="0.25">
      <c r="G3683" s="54"/>
    </row>
    <row r="3684" spans="7:7" x14ac:dyDescent="0.25">
      <c r="G3684" s="54"/>
    </row>
    <row r="3685" spans="7:7" x14ac:dyDescent="0.25">
      <c r="G3685" s="54"/>
    </row>
    <row r="3686" spans="7:7" x14ac:dyDescent="0.25">
      <c r="G3686" s="54"/>
    </row>
    <row r="3687" spans="7:7" x14ac:dyDescent="0.25">
      <c r="G3687" s="54"/>
    </row>
    <row r="3688" spans="7:7" x14ac:dyDescent="0.25">
      <c r="G3688" s="54"/>
    </row>
    <row r="3689" spans="7:7" x14ac:dyDescent="0.25">
      <c r="G3689" s="54"/>
    </row>
    <row r="3690" spans="7:7" x14ac:dyDescent="0.25">
      <c r="G3690" s="54"/>
    </row>
    <row r="3691" spans="7:7" x14ac:dyDescent="0.25">
      <c r="G3691" s="54"/>
    </row>
    <row r="3692" spans="7:7" x14ac:dyDescent="0.25">
      <c r="G3692" s="54"/>
    </row>
    <row r="3693" spans="7:7" x14ac:dyDescent="0.25">
      <c r="G3693" s="54"/>
    </row>
    <row r="3694" spans="7:7" x14ac:dyDescent="0.25">
      <c r="G3694" s="54"/>
    </row>
    <row r="3695" spans="7:7" x14ac:dyDescent="0.25">
      <c r="G3695" s="54"/>
    </row>
    <row r="3696" spans="7:7" x14ac:dyDescent="0.25">
      <c r="G3696" s="54"/>
    </row>
    <row r="3697" spans="7:7" x14ac:dyDescent="0.25">
      <c r="G3697" s="54"/>
    </row>
    <row r="3698" spans="7:7" x14ac:dyDescent="0.25">
      <c r="G3698" s="54"/>
    </row>
    <row r="3699" spans="7:7" x14ac:dyDescent="0.25">
      <c r="G3699" s="54"/>
    </row>
    <row r="3700" spans="7:7" x14ac:dyDescent="0.25">
      <c r="G3700" s="54"/>
    </row>
    <row r="3701" spans="7:7" x14ac:dyDescent="0.25">
      <c r="G3701" s="54"/>
    </row>
    <row r="3702" spans="7:7" x14ac:dyDescent="0.25">
      <c r="G3702" s="54"/>
    </row>
    <row r="3703" spans="7:7" x14ac:dyDescent="0.25">
      <c r="G3703" s="54"/>
    </row>
    <row r="3704" spans="7:7" x14ac:dyDescent="0.25">
      <c r="G3704" s="54"/>
    </row>
    <row r="3705" spans="7:7" x14ac:dyDescent="0.25">
      <c r="G3705" s="54"/>
    </row>
    <row r="3706" spans="7:7" x14ac:dyDescent="0.25">
      <c r="G3706" s="54"/>
    </row>
    <row r="3707" spans="7:7" x14ac:dyDescent="0.25">
      <c r="G3707" s="54"/>
    </row>
    <row r="3708" spans="7:7" x14ac:dyDescent="0.25">
      <c r="G3708" s="54"/>
    </row>
    <row r="3709" spans="7:7" x14ac:dyDescent="0.25">
      <c r="G3709" s="54"/>
    </row>
    <row r="3710" spans="7:7" x14ac:dyDescent="0.25">
      <c r="G3710" s="54"/>
    </row>
    <row r="3711" spans="7:7" x14ac:dyDescent="0.25">
      <c r="G3711" s="54"/>
    </row>
    <row r="3712" spans="7:7" x14ac:dyDescent="0.25">
      <c r="G3712" s="54"/>
    </row>
    <row r="3713" spans="7:7" x14ac:dyDescent="0.25">
      <c r="G3713" s="54"/>
    </row>
    <row r="3714" spans="7:7" x14ac:dyDescent="0.25">
      <c r="G3714" s="54"/>
    </row>
    <row r="3715" spans="7:7" x14ac:dyDescent="0.25">
      <c r="G3715" s="54"/>
    </row>
    <row r="3716" spans="7:7" x14ac:dyDescent="0.25">
      <c r="G3716" s="54"/>
    </row>
    <row r="3717" spans="7:7" x14ac:dyDescent="0.25">
      <c r="G3717" s="54"/>
    </row>
    <row r="3718" spans="7:7" x14ac:dyDescent="0.25">
      <c r="G3718" s="54"/>
    </row>
    <row r="3719" spans="7:7" x14ac:dyDescent="0.25">
      <c r="G3719" s="54"/>
    </row>
    <row r="3720" spans="7:7" x14ac:dyDescent="0.25">
      <c r="G3720" s="54"/>
    </row>
    <row r="3721" spans="7:7" x14ac:dyDescent="0.25">
      <c r="G3721" s="54"/>
    </row>
    <row r="3722" spans="7:7" x14ac:dyDescent="0.25">
      <c r="G3722" s="54"/>
    </row>
    <row r="3723" spans="7:7" x14ac:dyDescent="0.25">
      <c r="G3723" s="54"/>
    </row>
    <row r="3724" spans="7:7" x14ac:dyDescent="0.25">
      <c r="G3724" s="54"/>
    </row>
    <row r="3725" spans="7:7" x14ac:dyDescent="0.25">
      <c r="G3725" s="54"/>
    </row>
    <row r="3726" spans="7:7" x14ac:dyDescent="0.25">
      <c r="G3726" s="54"/>
    </row>
    <row r="3727" spans="7:7" x14ac:dyDescent="0.25">
      <c r="G3727" s="54"/>
    </row>
    <row r="3728" spans="7:7" x14ac:dyDescent="0.25">
      <c r="G3728" s="54"/>
    </row>
    <row r="3729" spans="7:7" x14ac:dyDescent="0.25">
      <c r="G3729" s="54"/>
    </row>
    <row r="3730" spans="7:7" x14ac:dyDescent="0.25">
      <c r="G3730" s="54"/>
    </row>
    <row r="3731" spans="7:7" x14ac:dyDescent="0.25">
      <c r="G3731" s="54"/>
    </row>
    <row r="3732" spans="7:7" x14ac:dyDescent="0.25">
      <c r="G3732" s="54"/>
    </row>
    <row r="3733" spans="7:7" x14ac:dyDescent="0.25">
      <c r="G3733" s="54"/>
    </row>
    <row r="3734" spans="7:7" x14ac:dyDescent="0.25">
      <c r="G3734" s="54"/>
    </row>
    <row r="3735" spans="7:7" x14ac:dyDescent="0.25">
      <c r="G3735" s="54"/>
    </row>
    <row r="3736" spans="7:7" x14ac:dyDescent="0.25">
      <c r="G3736" s="54"/>
    </row>
    <row r="3737" spans="7:7" x14ac:dyDescent="0.25">
      <c r="G3737" s="54"/>
    </row>
    <row r="3738" spans="7:7" x14ac:dyDescent="0.25">
      <c r="G3738" s="54"/>
    </row>
    <row r="3739" spans="7:7" x14ac:dyDescent="0.25">
      <c r="G3739" s="54"/>
    </row>
    <row r="3740" spans="7:7" x14ac:dyDescent="0.25">
      <c r="G3740" s="54"/>
    </row>
    <row r="3741" spans="7:7" x14ac:dyDescent="0.25">
      <c r="G3741" s="54"/>
    </row>
    <row r="3742" spans="7:7" x14ac:dyDescent="0.25">
      <c r="G3742" s="54"/>
    </row>
    <row r="3743" spans="7:7" x14ac:dyDescent="0.25">
      <c r="G3743" s="54"/>
    </row>
    <row r="3744" spans="7:7" x14ac:dyDescent="0.25">
      <c r="G3744" s="54"/>
    </row>
    <row r="3745" spans="7:7" x14ac:dyDescent="0.25">
      <c r="G3745" s="54"/>
    </row>
    <row r="3746" spans="7:7" x14ac:dyDescent="0.25">
      <c r="G3746" s="54"/>
    </row>
    <row r="3747" spans="7:7" x14ac:dyDescent="0.25">
      <c r="G3747" s="54"/>
    </row>
    <row r="3748" spans="7:7" x14ac:dyDescent="0.25">
      <c r="G3748" s="54"/>
    </row>
    <row r="3749" spans="7:7" x14ac:dyDescent="0.25">
      <c r="G3749" s="54"/>
    </row>
    <row r="3750" spans="7:7" x14ac:dyDescent="0.25">
      <c r="G3750" s="54"/>
    </row>
    <row r="3751" spans="7:7" x14ac:dyDescent="0.25">
      <c r="G3751" s="54"/>
    </row>
    <row r="3752" spans="7:7" x14ac:dyDescent="0.25">
      <c r="G3752" s="54"/>
    </row>
    <row r="3753" spans="7:7" x14ac:dyDescent="0.25">
      <c r="G3753" s="54"/>
    </row>
    <row r="3754" spans="7:7" x14ac:dyDescent="0.25">
      <c r="G3754" s="54"/>
    </row>
    <row r="3755" spans="7:7" x14ac:dyDescent="0.25">
      <c r="G3755" s="54"/>
    </row>
    <row r="3756" spans="7:7" x14ac:dyDescent="0.25">
      <c r="G3756" s="54"/>
    </row>
    <row r="3757" spans="7:7" x14ac:dyDescent="0.25">
      <c r="G3757" s="54"/>
    </row>
    <row r="3758" spans="7:7" x14ac:dyDescent="0.25">
      <c r="G3758" s="54"/>
    </row>
    <row r="3759" spans="7:7" x14ac:dyDescent="0.25">
      <c r="G3759" s="54"/>
    </row>
    <row r="3760" spans="7:7" x14ac:dyDescent="0.25">
      <c r="G3760" s="54"/>
    </row>
    <row r="3761" spans="7:7" x14ac:dyDescent="0.25">
      <c r="G3761" s="54"/>
    </row>
    <row r="3762" spans="7:7" x14ac:dyDescent="0.25">
      <c r="G3762" s="54"/>
    </row>
    <row r="3763" spans="7:7" x14ac:dyDescent="0.25">
      <c r="G3763" s="54"/>
    </row>
    <row r="3764" spans="7:7" x14ac:dyDescent="0.25">
      <c r="G3764" s="54"/>
    </row>
    <row r="3765" spans="7:7" x14ac:dyDescent="0.25">
      <c r="G3765" s="54"/>
    </row>
    <row r="3766" spans="7:7" x14ac:dyDescent="0.25">
      <c r="G3766" s="54"/>
    </row>
    <row r="3767" spans="7:7" x14ac:dyDescent="0.25">
      <c r="G3767" s="54"/>
    </row>
    <row r="3768" spans="7:7" x14ac:dyDescent="0.25">
      <c r="G3768" s="54"/>
    </row>
    <row r="3769" spans="7:7" x14ac:dyDescent="0.25">
      <c r="G3769" s="54"/>
    </row>
    <row r="3770" spans="7:7" x14ac:dyDescent="0.25">
      <c r="G3770" s="54"/>
    </row>
    <row r="3771" spans="7:7" x14ac:dyDescent="0.25">
      <c r="G3771" s="54"/>
    </row>
    <row r="3772" spans="7:7" x14ac:dyDescent="0.25">
      <c r="G3772" s="54"/>
    </row>
    <row r="3773" spans="7:7" x14ac:dyDescent="0.25">
      <c r="G3773" s="54"/>
    </row>
    <row r="3774" spans="7:7" x14ac:dyDescent="0.25">
      <c r="G3774" s="54"/>
    </row>
    <row r="3775" spans="7:7" x14ac:dyDescent="0.25">
      <c r="G3775" s="54"/>
    </row>
    <row r="3776" spans="7:7" x14ac:dyDescent="0.25">
      <c r="G3776" s="54"/>
    </row>
    <row r="3777" spans="7:7" x14ac:dyDescent="0.25">
      <c r="G3777" s="54"/>
    </row>
    <row r="3778" spans="7:7" x14ac:dyDescent="0.25">
      <c r="G3778" s="54"/>
    </row>
    <row r="3779" spans="7:7" x14ac:dyDescent="0.25">
      <c r="G3779" s="54"/>
    </row>
    <row r="3780" spans="7:7" x14ac:dyDescent="0.25">
      <c r="G3780" s="54"/>
    </row>
    <row r="3781" spans="7:7" x14ac:dyDescent="0.25">
      <c r="G3781" s="54"/>
    </row>
    <row r="3782" spans="7:7" x14ac:dyDescent="0.25">
      <c r="G3782" s="54"/>
    </row>
    <row r="3783" spans="7:7" x14ac:dyDescent="0.25">
      <c r="G3783" s="54"/>
    </row>
    <row r="3784" spans="7:7" x14ac:dyDescent="0.25">
      <c r="G3784" s="54"/>
    </row>
    <row r="3785" spans="7:7" x14ac:dyDescent="0.25">
      <c r="G3785" s="54"/>
    </row>
    <row r="3786" spans="7:7" x14ac:dyDescent="0.25">
      <c r="G3786" s="54"/>
    </row>
    <row r="3787" spans="7:7" x14ac:dyDescent="0.25">
      <c r="G3787" s="54"/>
    </row>
    <row r="3788" spans="7:7" x14ac:dyDescent="0.25">
      <c r="G3788" s="54"/>
    </row>
    <row r="3789" spans="7:7" x14ac:dyDescent="0.25">
      <c r="G3789" s="54"/>
    </row>
    <row r="3790" spans="7:7" x14ac:dyDescent="0.25">
      <c r="G3790" s="54"/>
    </row>
    <row r="3791" spans="7:7" x14ac:dyDescent="0.25">
      <c r="G3791" s="54"/>
    </row>
    <row r="3792" spans="7:7" x14ac:dyDescent="0.25">
      <c r="G3792" s="54"/>
    </row>
    <row r="3793" spans="7:7" x14ac:dyDescent="0.25">
      <c r="G3793" s="54"/>
    </row>
    <row r="3794" spans="7:7" x14ac:dyDescent="0.25">
      <c r="G3794" s="54"/>
    </row>
    <row r="3795" spans="7:7" x14ac:dyDescent="0.25">
      <c r="G3795" s="54"/>
    </row>
    <row r="3796" spans="7:7" x14ac:dyDescent="0.25">
      <c r="G3796" s="54"/>
    </row>
    <row r="3797" spans="7:7" x14ac:dyDescent="0.25">
      <c r="G3797" s="54"/>
    </row>
    <row r="3798" spans="7:7" x14ac:dyDescent="0.25">
      <c r="G3798" s="54"/>
    </row>
    <row r="3799" spans="7:7" x14ac:dyDescent="0.25">
      <c r="G3799" s="54"/>
    </row>
    <row r="3800" spans="7:7" x14ac:dyDescent="0.25">
      <c r="G3800" s="54"/>
    </row>
    <row r="3801" spans="7:7" x14ac:dyDescent="0.25">
      <c r="G3801" s="54"/>
    </row>
    <row r="3802" spans="7:7" x14ac:dyDescent="0.25">
      <c r="G3802" s="54"/>
    </row>
    <row r="3803" spans="7:7" x14ac:dyDescent="0.25">
      <c r="G3803" s="54"/>
    </row>
    <row r="3804" spans="7:7" x14ac:dyDescent="0.25">
      <c r="G3804" s="54"/>
    </row>
    <row r="3805" spans="7:7" x14ac:dyDescent="0.25">
      <c r="G3805" s="54"/>
    </row>
    <row r="3806" spans="7:7" x14ac:dyDescent="0.25">
      <c r="G3806" s="54"/>
    </row>
    <row r="3807" spans="7:7" x14ac:dyDescent="0.25">
      <c r="G3807" s="54"/>
    </row>
    <row r="3808" spans="7:7" x14ac:dyDescent="0.25">
      <c r="G3808" s="54"/>
    </row>
    <row r="3809" spans="7:7" x14ac:dyDescent="0.25">
      <c r="G3809" s="54"/>
    </row>
    <row r="3810" spans="7:7" x14ac:dyDescent="0.25">
      <c r="G3810" s="54"/>
    </row>
    <row r="3811" spans="7:7" x14ac:dyDescent="0.25">
      <c r="G3811" s="54"/>
    </row>
    <row r="3812" spans="7:7" x14ac:dyDescent="0.25">
      <c r="G3812" s="54"/>
    </row>
    <row r="3813" spans="7:7" x14ac:dyDescent="0.25">
      <c r="G3813" s="54"/>
    </row>
    <row r="3814" spans="7:7" x14ac:dyDescent="0.25">
      <c r="G3814" s="54"/>
    </row>
    <row r="3815" spans="7:7" x14ac:dyDescent="0.25">
      <c r="G3815" s="54"/>
    </row>
    <row r="3816" spans="7:7" x14ac:dyDescent="0.25">
      <c r="G3816" s="54"/>
    </row>
    <row r="3817" spans="7:7" x14ac:dyDescent="0.25">
      <c r="G3817" s="54"/>
    </row>
    <row r="3818" spans="7:7" x14ac:dyDescent="0.25">
      <c r="G3818" s="54"/>
    </row>
    <row r="3819" spans="7:7" x14ac:dyDescent="0.25">
      <c r="G3819" s="54"/>
    </row>
    <row r="3820" spans="7:7" x14ac:dyDescent="0.25">
      <c r="G3820" s="54"/>
    </row>
    <row r="3821" spans="7:7" x14ac:dyDescent="0.25">
      <c r="G3821" s="54"/>
    </row>
    <row r="3822" spans="7:7" x14ac:dyDescent="0.25">
      <c r="G3822" s="54"/>
    </row>
    <row r="3823" spans="7:7" x14ac:dyDescent="0.25">
      <c r="G3823" s="54"/>
    </row>
    <row r="3824" spans="7:7" x14ac:dyDescent="0.25">
      <c r="G3824" s="54"/>
    </row>
    <row r="3825" spans="7:7" x14ac:dyDescent="0.25">
      <c r="G3825" s="54"/>
    </row>
    <row r="3826" spans="7:7" x14ac:dyDescent="0.25">
      <c r="G3826" s="54"/>
    </row>
    <row r="3827" spans="7:7" x14ac:dyDescent="0.25">
      <c r="G3827" s="54"/>
    </row>
    <row r="3828" spans="7:7" x14ac:dyDescent="0.25">
      <c r="G3828" s="54"/>
    </row>
    <row r="3829" spans="7:7" x14ac:dyDescent="0.25">
      <c r="G3829" s="54"/>
    </row>
    <row r="3830" spans="7:7" x14ac:dyDescent="0.25">
      <c r="G3830" s="54"/>
    </row>
    <row r="3831" spans="7:7" x14ac:dyDescent="0.25">
      <c r="G3831" s="54"/>
    </row>
    <row r="3832" spans="7:7" x14ac:dyDescent="0.25">
      <c r="G3832" s="54"/>
    </row>
    <row r="3833" spans="7:7" x14ac:dyDescent="0.25">
      <c r="G3833" s="54"/>
    </row>
    <row r="3834" spans="7:7" x14ac:dyDescent="0.25">
      <c r="G3834" s="54"/>
    </row>
    <row r="3835" spans="7:7" x14ac:dyDescent="0.25">
      <c r="G3835" s="54"/>
    </row>
    <row r="3836" spans="7:7" x14ac:dyDescent="0.25">
      <c r="G3836" s="54"/>
    </row>
    <row r="3837" spans="7:7" x14ac:dyDescent="0.25">
      <c r="G3837" s="54"/>
    </row>
    <row r="3838" spans="7:7" x14ac:dyDescent="0.25">
      <c r="G3838" s="54"/>
    </row>
    <row r="3839" spans="7:7" x14ac:dyDescent="0.25">
      <c r="G3839" s="54"/>
    </row>
    <row r="3840" spans="7:7" x14ac:dyDescent="0.25">
      <c r="G3840" s="54"/>
    </row>
    <row r="3841" spans="7:7" x14ac:dyDescent="0.25">
      <c r="G3841" s="54"/>
    </row>
    <row r="3842" spans="7:7" x14ac:dyDescent="0.25">
      <c r="G3842" s="54"/>
    </row>
    <row r="3843" spans="7:7" x14ac:dyDescent="0.25">
      <c r="G3843" s="54"/>
    </row>
    <row r="3844" spans="7:7" x14ac:dyDescent="0.25">
      <c r="G3844" s="54"/>
    </row>
    <row r="3845" spans="7:7" x14ac:dyDescent="0.25">
      <c r="G3845" s="54"/>
    </row>
    <row r="3846" spans="7:7" x14ac:dyDescent="0.25">
      <c r="G3846" s="54"/>
    </row>
    <row r="3847" spans="7:7" x14ac:dyDescent="0.25">
      <c r="G3847" s="54"/>
    </row>
    <row r="3848" spans="7:7" x14ac:dyDescent="0.25">
      <c r="G3848" s="54"/>
    </row>
    <row r="3849" spans="7:7" x14ac:dyDescent="0.25">
      <c r="G3849" s="54"/>
    </row>
    <row r="3850" spans="7:7" x14ac:dyDescent="0.25">
      <c r="G3850" s="54"/>
    </row>
    <row r="3851" spans="7:7" x14ac:dyDescent="0.25">
      <c r="G3851" s="54"/>
    </row>
    <row r="3852" spans="7:7" x14ac:dyDescent="0.25">
      <c r="G3852" s="54"/>
    </row>
    <row r="3853" spans="7:7" x14ac:dyDescent="0.25">
      <c r="G3853" s="54"/>
    </row>
    <row r="3854" spans="7:7" x14ac:dyDescent="0.25">
      <c r="G3854" s="54"/>
    </row>
    <row r="3855" spans="7:7" x14ac:dyDescent="0.25">
      <c r="G3855" s="54"/>
    </row>
    <row r="3856" spans="7:7" x14ac:dyDescent="0.25">
      <c r="G3856" s="54"/>
    </row>
    <row r="3857" spans="7:7" x14ac:dyDescent="0.25">
      <c r="G3857" s="54"/>
    </row>
    <row r="3858" spans="7:7" x14ac:dyDescent="0.25">
      <c r="G3858" s="54"/>
    </row>
    <row r="3859" spans="7:7" x14ac:dyDescent="0.25">
      <c r="G3859" s="54"/>
    </row>
    <row r="3860" spans="7:7" x14ac:dyDescent="0.25">
      <c r="G3860" s="54"/>
    </row>
    <row r="3861" spans="7:7" x14ac:dyDescent="0.25">
      <c r="G3861" s="54"/>
    </row>
    <row r="3862" spans="7:7" x14ac:dyDescent="0.25">
      <c r="G3862" s="54"/>
    </row>
    <row r="3863" spans="7:7" x14ac:dyDescent="0.25">
      <c r="G3863" s="54"/>
    </row>
    <row r="3864" spans="7:7" x14ac:dyDescent="0.25">
      <c r="G3864" s="54"/>
    </row>
    <row r="3865" spans="7:7" x14ac:dyDescent="0.25">
      <c r="G3865" s="54"/>
    </row>
    <row r="3866" spans="7:7" x14ac:dyDescent="0.25">
      <c r="G3866" s="54"/>
    </row>
    <row r="3867" spans="7:7" x14ac:dyDescent="0.25">
      <c r="G3867" s="54"/>
    </row>
    <row r="3868" spans="7:7" x14ac:dyDescent="0.25">
      <c r="G3868" s="54"/>
    </row>
    <row r="3869" spans="7:7" x14ac:dyDescent="0.25">
      <c r="G3869" s="54"/>
    </row>
    <row r="3870" spans="7:7" x14ac:dyDescent="0.25">
      <c r="G3870" s="54"/>
    </row>
    <row r="3871" spans="7:7" x14ac:dyDescent="0.25">
      <c r="G3871" s="54"/>
    </row>
    <row r="3872" spans="7:7" x14ac:dyDescent="0.25">
      <c r="G3872" s="54"/>
    </row>
    <row r="3873" spans="7:7" x14ac:dyDescent="0.25">
      <c r="G3873" s="54"/>
    </row>
    <row r="3874" spans="7:7" x14ac:dyDescent="0.25">
      <c r="G3874" s="54"/>
    </row>
    <row r="3875" spans="7:7" x14ac:dyDescent="0.25">
      <c r="G3875" s="54"/>
    </row>
    <row r="3876" spans="7:7" x14ac:dyDescent="0.25">
      <c r="G3876" s="54"/>
    </row>
    <row r="3877" spans="7:7" x14ac:dyDescent="0.25">
      <c r="G3877" s="54"/>
    </row>
    <row r="3878" spans="7:7" x14ac:dyDescent="0.25">
      <c r="G3878" s="54"/>
    </row>
    <row r="3879" spans="7:7" x14ac:dyDescent="0.25">
      <c r="G3879" s="54"/>
    </row>
    <row r="3880" spans="7:7" x14ac:dyDescent="0.25">
      <c r="G3880" s="54"/>
    </row>
    <row r="3881" spans="7:7" x14ac:dyDescent="0.25">
      <c r="G3881" s="54"/>
    </row>
    <row r="3882" spans="7:7" x14ac:dyDescent="0.25">
      <c r="G3882" s="54"/>
    </row>
    <row r="3883" spans="7:7" x14ac:dyDescent="0.25">
      <c r="G3883" s="54"/>
    </row>
    <row r="3884" spans="7:7" x14ac:dyDescent="0.25">
      <c r="G3884" s="54"/>
    </row>
    <row r="3885" spans="7:7" x14ac:dyDescent="0.25">
      <c r="G3885" s="54"/>
    </row>
    <row r="3886" spans="7:7" x14ac:dyDescent="0.25">
      <c r="G3886" s="54"/>
    </row>
    <row r="3887" spans="7:7" x14ac:dyDescent="0.25">
      <c r="G3887" s="54"/>
    </row>
    <row r="3888" spans="7:7" x14ac:dyDescent="0.25">
      <c r="G3888" s="54"/>
    </row>
    <row r="3889" spans="7:7" x14ac:dyDescent="0.25">
      <c r="G3889" s="54"/>
    </row>
    <row r="3890" spans="7:7" x14ac:dyDescent="0.25">
      <c r="G3890" s="54"/>
    </row>
    <row r="3891" spans="7:7" x14ac:dyDescent="0.25">
      <c r="G3891" s="54"/>
    </row>
    <row r="3892" spans="7:7" x14ac:dyDescent="0.25">
      <c r="G3892" s="54"/>
    </row>
    <row r="3893" spans="7:7" x14ac:dyDescent="0.25">
      <c r="G3893" s="54"/>
    </row>
    <row r="3894" spans="7:7" x14ac:dyDescent="0.25">
      <c r="G3894" s="54"/>
    </row>
    <row r="3895" spans="7:7" x14ac:dyDescent="0.25">
      <c r="G3895" s="54"/>
    </row>
    <row r="3896" spans="7:7" x14ac:dyDescent="0.25">
      <c r="G3896" s="54"/>
    </row>
    <row r="3897" spans="7:7" x14ac:dyDescent="0.25">
      <c r="G3897" s="54"/>
    </row>
    <row r="3898" spans="7:7" x14ac:dyDescent="0.25">
      <c r="G3898" s="54"/>
    </row>
    <row r="3899" spans="7:7" x14ac:dyDescent="0.25">
      <c r="G3899" s="54"/>
    </row>
    <row r="3900" spans="7:7" x14ac:dyDescent="0.25">
      <c r="G3900" s="54"/>
    </row>
    <row r="3901" spans="7:7" x14ac:dyDescent="0.25">
      <c r="G3901" s="54"/>
    </row>
    <row r="3902" spans="7:7" x14ac:dyDescent="0.25">
      <c r="G3902" s="54"/>
    </row>
    <row r="3903" spans="7:7" x14ac:dyDescent="0.25">
      <c r="G3903" s="54"/>
    </row>
    <row r="3904" spans="7:7" x14ac:dyDescent="0.25">
      <c r="G3904" s="54"/>
    </row>
    <row r="3905" spans="7:7" x14ac:dyDescent="0.25">
      <c r="G3905" s="54"/>
    </row>
    <row r="3906" spans="7:7" x14ac:dyDescent="0.25">
      <c r="G3906" s="54"/>
    </row>
    <row r="3907" spans="7:7" x14ac:dyDescent="0.25">
      <c r="G3907" s="54"/>
    </row>
    <row r="3908" spans="7:7" x14ac:dyDescent="0.25">
      <c r="G3908" s="54"/>
    </row>
    <row r="3909" spans="7:7" x14ac:dyDescent="0.25">
      <c r="G3909" s="54"/>
    </row>
    <row r="3910" spans="7:7" x14ac:dyDescent="0.25">
      <c r="G3910" s="54"/>
    </row>
    <row r="3911" spans="7:7" x14ac:dyDescent="0.25">
      <c r="G3911" s="54"/>
    </row>
    <row r="3912" spans="7:7" x14ac:dyDescent="0.25">
      <c r="G3912" s="54"/>
    </row>
    <row r="3913" spans="7:7" x14ac:dyDescent="0.25">
      <c r="G3913" s="54"/>
    </row>
    <row r="3914" spans="7:7" x14ac:dyDescent="0.25">
      <c r="G3914" s="54"/>
    </row>
    <row r="3915" spans="7:7" x14ac:dyDescent="0.25">
      <c r="G3915" s="54"/>
    </row>
    <row r="3916" spans="7:7" x14ac:dyDescent="0.25">
      <c r="G3916" s="54"/>
    </row>
    <row r="3917" spans="7:7" x14ac:dyDescent="0.25">
      <c r="G3917" s="54"/>
    </row>
    <row r="3918" spans="7:7" x14ac:dyDescent="0.25">
      <c r="G3918" s="54"/>
    </row>
    <row r="3919" spans="7:7" x14ac:dyDescent="0.25">
      <c r="G3919" s="54"/>
    </row>
    <row r="3920" spans="7:7" x14ac:dyDescent="0.25">
      <c r="G3920" s="54"/>
    </row>
    <row r="3921" spans="7:7" x14ac:dyDescent="0.25">
      <c r="G3921" s="54"/>
    </row>
    <row r="3922" spans="7:7" x14ac:dyDescent="0.25">
      <c r="G3922" s="54"/>
    </row>
    <row r="3923" spans="7:7" x14ac:dyDescent="0.25">
      <c r="G3923" s="54"/>
    </row>
    <row r="3924" spans="7:7" x14ac:dyDescent="0.25">
      <c r="G3924" s="54"/>
    </row>
    <row r="3925" spans="7:7" x14ac:dyDescent="0.25">
      <c r="G3925" s="54"/>
    </row>
    <row r="3926" spans="7:7" x14ac:dyDescent="0.25">
      <c r="G3926" s="54"/>
    </row>
    <row r="3927" spans="7:7" x14ac:dyDescent="0.25">
      <c r="G3927" s="54"/>
    </row>
    <row r="3928" spans="7:7" x14ac:dyDescent="0.25">
      <c r="G3928" s="54"/>
    </row>
    <row r="3929" spans="7:7" x14ac:dyDescent="0.25">
      <c r="G3929" s="54"/>
    </row>
    <row r="3930" spans="7:7" x14ac:dyDescent="0.25">
      <c r="G3930" s="54"/>
    </row>
    <row r="3931" spans="7:7" x14ac:dyDescent="0.25">
      <c r="G3931" s="54"/>
    </row>
    <row r="3932" spans="7:7" x14ac:dyDescent="0.25">
      <c r="G3932" s="54"/>
    </row>
    <row r="3933" spans="7:7" x14ac:dyDescent="0.25">
      <c r="G3933" s="54"/>
    </row>
    <row r="3934" spans="7:7" x14ac:dyDescent="0.25">
      <c r="G3934" s="54"/>
    </row>
    <row r="3935" spans="7:7" x14ac:dyDescent="0.25">
      <c r="G3935" s="54"/>
    </row>
    <row r="3936" spans="7:7" x14ac:dyDescent="0.25">
      <c r="G3936" s="54"/>
    </row>
    <row r="3937" spans="7:7" x14ac:dyDescent="0.25">
      <c r="G3937" s="54"/>
    </row>
    <row r="3938" spans="7:7" x14ac:dyDescent="0.25">
      <c r="G3938" s="54"/>
    </row>
    <row r="3939" spans="7:7" x14ac:dyDescent="0.25">
      <c r="G3939" s="54"/>
    </row>
    <row r="3940" spans="7:7" x14ac:dyDescent="0.25">
      <c r="G3940" s="54"/>
    </row>
    <row r="3941" spans="7:7" x14ac:dyDescent="0.25">
      <c r="G3941" s="54"/>
    </row>
    <row r="3942" spans="7:7" x14ac:dyDescent="0.25">
      <c r="G3942" s="54"/>
    </row>
    <row r="3943" spans="7:7" x14ac:dyDescent="0.25">
      <c r="G3943" s="54"/>
    </row>
    <row r="3944" spans="7:7" x14ac:dyDescent="0.25">
      <c r="G3944" s="54"/>
    </row>
    <row r="3945" spans="7:7" x14ac:dyDescent="0.25">
      <c r="G3945" s="54"/>
    </row>
    <row r="3946" spans="7:7" x14ac:dyDescent="0.25">
      <c r="G3946" s="54"/>
    </row>
    <row r="3947" spans="7:7" x14ac:dyDescent="0.25">
      <c r="G3947" s="54"/>
    </row>
    <row r="3948" spans="7:7" x14ac:dyDescent="0.25">
      <c r="G3948" s="54"/>
    </row>
    <row r="3949" spans="7:7" x14ac:dyDescent="0.25">
      <c r="G3949" s="54"/>
    </row>
    <row r="3950" spans="7:7" x14ac:dyDescent="0.25">
      <c r="G3950" s="54"/>
    </row>
    <row r="3951" spans="7:7" x14ac:dyDescent="0.25">
      <c r="G3951" s="54"/>
    </row>
    <row r="3952" spans="7:7" x14ac:dyDescent="0.25">
      <c r="G3952" s="54"/>
    </row>
    <row r="3953" spans="7:7" x14ac:dyDescent="0.25">
      <c r="G3953" s="54"/>
    </row>
    <row r="3954" spans="7:7" x14ac:dyDescent="0.25">
      <c r="G3954" s="54"/>
    </row>
    <row r="3955" spans="7:7" x14ac:dyDescent="0.25">
      <c r="G3955" s="54"/>
    </row>
    <row r="3956" spans="7:7" x14ac:dyDescent="0.25">
      <c r="G3956" s="54"/>
    </row>
    <row r="3957" spans="7:7" x14ac:dyDescent="0.25">
      <c r="G3957" s="54"/>
    </row>
    <row r="3958" spans="7:7" x14ac:dyDescent="0.25">
      <c r="G3958" s="54"/>
    </row>
    <row r="3959" spans="7:7" x14ac:dyDescent="0.25">
      <c r="G3959" s="54"/>
    </row>
    <row r="3960" spans="7:7" x14ac:dyDescent="0.25">
      <c r="G3960" s="54"/>
    </row>
    <row r="3961" spans="7:7" x14ac:dyDescent="0.25">
      <c r="G3961" s="54"/>
    </row>
    <row r="3962" spans="7:7" x14ac:dyDescent="0.25">
      <c r="G3962" s="54"/>
    </row>
    <row r="3963" spans="7:7" x14ac:dyDescent="0.25">
      <c r="G3963" s="54"/>
    </row>
    <row r="3964" spans="7:7" x14ac:dyDescent="0.25">
      <c r="G3964" s="54"/>
    </row>
    <row r="3965" spans="7:7" x14ac:dyDescent="0.25">
      <c r="G3965" s="54"/>
    </row>
    <row r="3966" spans="7:7" x14ac:dyDescent="0.25">
      <c r="G3966" s="54"/>
    </row>
    <row r="3967" spans="7:7" x14ac:dyDescent="0.25">
      <c r="G3967" s="54"/>
    </row>
    <row r="3968" spans="7:7" x14ac:dyDescent="0.25">
      <c r="G3968" s="54"/>
    </row>
    <row r="3969" spans="7:7" x14ac:dyDescent="0.25">
      <c r="G3969" s="54"/>
    </row>
    <row r="3970" spans="7:7" x14ac:dyDescent="0.25">
      <c r="G3970" s="54"/>
    </row>
    <row r="3971" spans="7:7" x14ac:dyDescent="0.25">
      <c r="G3971" s="54"/>
    </row>
    <row r="3972" spans="7:7" x14ac:dyDescent="0.25">
      <c r="G3972" s="54"/>
    </row>
    <row r="3973" spans="7:7" x14ac:dyDescent="0.25">
      <c r="G3973" s="54"/>
    </row>
    <row r="3974" spans="7:7" x14ac:dyDescent="0.25">
      <c r="G3974" s="54"/>
    </row>
    <row r="3975" spans="7:7" x14ac:dyDescent="0.25">
      <c r="G3975" s="54"/>
    </row>
    <row r="3976" spans="7:7" x14ac:dyDescent="0.25">
      <c r="G3976" s="54"/>
    </row>
    <row r="3977" spans="7:7" x14ac:dyDescent="0.25">
      <c r="G3977" s="54"/>
    </row>
    <row r="3978" spans="7:7" x14ac:dyDescent="0.25">
      <c r="G3978" s="54"/>
    </row>
    <row r="3979" spans="7:7" x14ac:dyDescent="0.25">
      <c r="G3979" s="54"/>
    </row>
    <row r="3980" spans="7:7" x14ac:dyDescent="0.25">
      <c r="G3980" s="54"/>
    </row>
    <row r="3981" spans="7:7" x14ac:dyDescent="0.25">
      <c r="G3981" s="54"/>
    </row>
    <row r="3982" spans="7:7" x14ac:dyDescent="0.25">
      <c r="G3982" s="54"/>
    </row>
    <row r="3983" spans="7:7" x14ac:dyDescent="0.25">
      <c r="G3983" s="54"/>
    </row>
    <row r="3984" spans="7:7" x14ac:dyDescent="0.25">
      <c r="G3984" s="54"/>
    </row>
    <row r="3985" spans="7:7" x14ac:dyDescent="0.25">
      <c r="G3985" s="54"/>
    </row>
    <row r="3986" spans="7:7" x14ac:dyDescent="0.25">
      <c r="G3986" s="54"/>
    </row>
    <row r="3987" spans="7:7" x14ac:dyDescent="0.25">
      <c r="G3987" s="54"/>
    </row>
    <row r="3988" spans="7:7" x14ac:dyDescent="0.25">
      <c r="G3988" s="54"/>
    </row>
    <row r="3989" spans="7:7" x14ac:dyDescent="0.25">
      <c r="G3989" s="54"/>
    </row>
    <row r="3990" spans="7:7" x14ac:dyDescent="0.25">
      <c r="G3990" s="54"/>
    </row>
    <row r="3991" spans="7:7" x14ac:dyDescent="0.25">
      <c r="G3991" s="54"/>
    </row>
    <row r="3992" spans="7:7" x14ac:dyDescent="0.25">
      <c r="G3992" s="54"/>
    </row>
    <row r="3993" spans="7:7" x14ac:dyDescent="0.25">
      <c r="G3993" s="54"/>
    </row>
    <row r="3994" spans="7:7" x14ac:dyDescent="0.25">
      <c r="G3994" s="54"/>
    </row>
    <row r="3995" spans="7:7" x14ac:dyDescent="0.25">
      <c r="G3995" s="54"/>
    </row>
    <row r="3996" spans="7:7" x14ac:dyDescent="0.25">
      <c r="G3996" s="54"/>
    </row>
    <row r="3997" spans="7:7" x14ac:dyDescent="0.25">
      <c r="G3997" s="54"/>
    </row>
    <row r="3998" spans="7:7" x14ac:dyDescent="0.25">
      <c r="G3998" s="54"/>
    </row>
    <row r="3999" spans="7:7" x14ac:dyDescent="0.25">
      <c r="G3999" s="54"/>
    </row>
    <row r="4000" spans="7:7" x14ac:dyDescent="0.25">
      <c r="G4000" s="54"/>
    </row>
    <row r="4001" spans="7:7" x14ac:dyDescent="0.25">
      <c r="G4001" s="54"/>
    </row>
    <row r="4002" spans="7:7" x14ac:dyDescent="0.25">
      <c r="G4002" s="54"/>
    </row>
    <row r="4003" spans="7:7" x14ac:dyDescent="0.25">
      <c r="G4003" s="54"/>
    </row>
    <row r="4004" spans="7:7" x14ac:dyDescent="0.25">
      <c r="G4004" s="54"/>
    </row>
    <row r="4005" spans="7:7" x14ac:dyDescent="0.25">
      <c r="G4005" s="54"/>
    </row>
    <row r="4006" spans="7:7" x14ac:dyDescent="0.25">
      <c r="G4006" s="54"/>
    </row>
    <row r="4007" spans="7:7" x14ac:dyDescent="0.25">
      <c r="G4007" s="54"/>
    </row>
    <row r="4008" spans="7:7" x14ac:dyDescent="0.25">
      <c r="G4008" s="54"/>
    </row>
    <row r="4009" spans="7:7" x14ac:dyDescent="0.25">
      <c r="G4009" s="54"/>
    </row>
    <row r="4010" spans="7:7" x14ac:dyDescent="0.25">
      <c r="G4010" s="54"/>
    </row>
    <row r="4011" spans="7:7" x14ac:dyDescent="0.25">
      <c r="G4011" s="54"/>
    </row>
    <row r="4012" spans="7:7" x14ac:dyDescent="0.25">
      <c r="G4012" s="54"/>
    </row>
    <row r="4013" spans="7:7" x14ac:dyDescent="0.25">
      <c r="G4013" s="54"/>
    </row>
    <row r="4014" spans="7:7" x14ac:dyDescent="0.25">
      <c r="G4014" s="54"/>
    </row>
    <row r="4015" spans="7:7" x14ac:dyDescent="0.25">
      <c r="G4015" s="54"/>
    </row>
    <row r="4016" spans="7:7" x14ac:dyDescent="0.25">
      <c r="G4016" s="54"/>
    </row>
    <row r="4017" spans="7:7" x14ac:dyDescent="0.25">
      <c r="G4017" s="54"/>
    </row>
    <row r="4018" spans="7:7" x14ac:dyDescent="0.25">
      <c r="G4018" s="54"/>
    </row>
    <row r="4019" spans="7:7" x14ac:dyDescent="0.25">
      <c r="G4019" s="54"/>
    </row>
    <row r="4020" spans="7:7" x14ac:dyDescent="0.25">
      <c r="G4020" s="54"/>
    </row>
    <row r="4021" spans="7:7" x14ac:dyDescent="0.25">
      <c r="G4021" s="54"/>
    </row>
    <row r="4022" spans="7:7" x14ac:dyDescent="0.25">
      <c r="G4022" s="54"/>
    </row>
    <row r="4023" spans="7:7" x14ac:dyDescent="0.25">
      <c r="G4023" s="54"/>
    </row>
    <row r="4024" spans="7:7" x14ac:dyDescent="0.25">
      <c r="G4024" s="54"/>
    </row>
    <row r="4025" spans="7:7" x14ac:dyDescent="0.25">
      <c r="G4025" s="54"/>
    </row>
    <row r="4026" spans="7:7" x14ac:dyDescent="0.25">
      <c r="G4026" s="54"/>
    </row>
    <row r="4027" spans="7:7" x14ac:dyDescent="0.25">
      <c r="G4027" s="54"/>
    </row>
    <row r="4028" spans="7:7" x14ac:dyDescent="0.25">
      <c r="G4028" s="54"/>
    </row>
    <row r="4029" spans="7:7" x14ac:dyDescent="0.25">
      <c r="G4029" s="54"/>
    </row>
    <row r="4030" spans="7:7" x14ac:dyDescent="0.25">
      <c r="G4030" s="54"/>
    </row>
    <row r="4031" spans="7:7" x14ac:dyDescent="0.25">
      <c r="G4031" s="54"/>
    </row>
    <row r="4032" spans="7:7" x14ac:dyDescent="0.25">
      <c r="G4032" s="54"/>
    </row>
    <row r="4033" spans="7:7" x14ac:dyDescent="0.25">
      <c r="G4033" s="54"/>
    </row>
    <row r="4034" spans="7:7" x14ac:dyDescent="0.25">
      <c r="G4034" s="54"/>
    </row>
    <row r="4035" spans="7:7" x14ac:dyDescent="0.25">
      <c r="G4035" s="54"/>
    </row>
    <row r="4036" spans="7:7" x14ac:dyDescent="0.25">
      <c r="G4036" s="54"/>
    </row>
    <row r="4037" spans="7:7" x14ac:dyDescent="0.25">
      <c r="G4037" s="54"/>
    </row>
    <row r="4038" spans="7:7" x14ac:dyDescent="0.25">
      <c r="G4038" s="54"/>
    </row>
    <row r="4039" spans="7:7" x14ac:dyDescent="0.25">
      <c r="G4039" s="54"/>
    </row>
    <row r="4040" spans="7:7" x14ac:dyDescent="0.25">
      <c r="G4040" s="54"/>
    </row>
    <row r="4041" spans="7:7" x14ac:dyDescent="0.25">
      <c r="G4041" s="54"/>
    </row>
    <row r="4042" spans="7:7" x14ac:dyDescent="0.25">
      <c r="G4042" s="54"/>
    </row>
    <row r="4043" spans="7:7" x14ac:dyDescent="0.25">
      <c r="G4043" s="54"/>
    </row>
    <row r="4044" spans="7:7" x14ac:dyDescent="0.25">
      <c r="G4044" s="54"/>
    </row>
    <row r="4045" spans="7:7" x14ac:dyDescent="0.25">
      <c r="G4045" s="54"/>
    </row>
    <row r="4046" spans="7:7" x14ac:dyDescent="0.25">
      <c r="G4046" s="54"/>
    </row>
    <row r="4047" spans="7:7" x14ac:dyDescent="0.25">
      <c r="G4047" s="54"/>
    </row>
    <row r="4048" spans="7:7" x14ac:dyDescent="0.25">
      <c r="G4048" s="54"/>
    </row>
    <row r="4049" spans="7:7" x14ac:dyDescent="0.25">
      <c r="G4049" s="54"/>
    </row>
    <row r="4050" spans="7:7" x14ac:dyDescent="0.25">
      <c r="G4050" s="54"/>
    </row>
    <row r="4051" spans="7:7" x14ac:dyDescent="0.25">
      <c r="G4051" s="54"/>
    </row>
    <row r="4052" spans="7:7" x14ac:dyDescent="0.25">
      <c r="G4052" s="54"/>
    </row>
    <row r="4053" spans="7:7" x14ac:dyDescent="0.25">
      <c r="G4053" s="54"/>
    </row>
    <row r="4054" spans="7:7" x14ac:dyDescent="0.25">
      <c r="G4054" s="54"/>
    </row>
    <row r="4055" spans="7:7" x14ac:dyDescent="0.25">
      <c r="G4055" s="54"/>
    </row>
    <row r="4056" spans="7:7" x14ac:dyDescent="0.25">
      <c r="G4056" s="54"/>
    </row>
    <row r="4057" spans="7:7" x14ac:dyDescent="0.25">
      <c r="G4057" s="54"/>
    </row>
    <row r="4058" spans="7:7" x14ac:dyDescent="0.25">
      <c r="G4058" s="54"/>
    </row>
    <row r="4059" spans="7:7" x14ac:dyDescent="0.25">
      <c r="G4059" s="54"/>
    </row>
    <row r="4060" spans="7:7" x14ac:dyDescent="0.25">
      <c r="G4060" s="54"/>
    </row>
    <row r="4061" spans="7:7" x14ac:dyDescent="0.25">
      <c r="G4061" s="54"/>
    </row>
    <row r="4062" spans="7:7" x14ac:dyDescent="0.25">
      <c r="G4062" s="54"/>
    </row>
    <row r="4063" spans="7:7" x14ac:dyDescent="0.25">
      <c r="G4063" s="54"/>
    </row>
    <row r="4064" spans="7:7" x14ac:dyDescent="0.25">
      <c r="G4064" s="54"/>
    </row>
    <row r="4065" spans="7:7" x14ac:dyDescent="0.25">
      <c r="G4065" s="54"/>
    </row>
    <row r="4066" spans="7:7" x14ac:dyDescent="0.25">
      <c r="G4066" s="54"/>
    </row>
    <row r="4067" spans="7:7" x14ac:dyDescent="0.25">
      <c r="G4067" s="54"/>
    </row>
    <row r="4068" spans="7:7" x14ac:dyDescent="0.25">
      <c r="G4068" s="54"/>
    </row>
    <row r="4069" spans="7:7" x14ac:dyDescent="0.25">
      <c r="G4069" s="54"/>
    </row>
    <row r="4070" spans="7:7" x14ac:dyDescent="0.25">
      <c r="G4070" s="54"/>
    </row>
    <row r="4071" spans="7:7" x14ac:dyDescent="0.25">
      <c r="G4071" s="54"/>
    </row>
    <row r="4072" spans="7:7" x14ac:dyDescent="0.25">
      <c r="G4072" s="54"/>
    </row>
    <row r="4073" spans="7:7" x14ac:dyDescent="0.25">
      <c r="G4073" s="54"/>
    </row>
    <row r="4074" spans="7:7" x14ac:dyDescent="0.25">
      <c r="G4074" s="54"/>
    </row>
    <row r="4075" spans="7:7" x14ac:dyDescent="0.25">
      <c r="G4075" s="54"/>
    </row>
    <row r="4076" spans="7:7" x14ac:dyDescent="0.25">
      <c r="G4076" s="54"/>
    </row>
    <row r="4077" spans="7:7" x14ac:dyDescent="0.25">
      <c r="G4077" s="54"/>
    </row>
    <row r="4078" spans="7:7" x14ac:dyDescent="0.25">
      <c r="G4078" s="54"/>
    </row>
    <row r="4079" spans="7:7" x14ac:dyDescent="0.25">
      <c r="G4079" s="54"/>
    </row>
    <row r="4080" spans="7:7" x14ac:dyDescent="0.25">
      <c r="G4080" s="54"/>
    </row>
    <row r="4081" spans="7:7" x14ac:dyDescent="0.25">
      <c r="G4081" s="54"/>
    </row>
    <row r="4082" spans="7:7" x14ac:dyDescent="0.25">
      <c r="G4082" s="54"/>
    </row>
    <row r="4083" spans="7:7" x14ac:dyDescent="0.25">
      <c r="G4083" s="54"/>
    </row>
    <row r="4084" spans="7:7" x14ac:dyDescent="0.25">
      <c r="G4084" s="54"/>
    </row>
    <row r="4085" spans="7:7" x14ac:dyDescent="0.25">
      <c r="G4085" s="54"/>
    </row>
    <row r="4086" spans="7:7" x14ac:dyDescent="0.25">
      <c r="G4086" s="54"/>
    </row>
    <row r="4087" spans="7:7" x14ac:dyDescent="0.25">
      <c r="G4087" s="54"/>
    </row>
    <row r="4088" spans="7:7" x14ac:dyDescent="0.25">
      <c r="G4088" s="54"/>
    </row>
    <row r="4089" spans="7:7" x14ac:dyDescent="0.25">
      <c r="G4089" s="54"/>
    </row>
    <row r="4090" spans="7:7" x14ac:dyDescent="0.25">
      <c r="G4090" s="54"/>
    </row>
    <row r="4091" spans="7:7" x14ac:dyDescent="0.25">
      <c r="G4091" s="54"/>
    </row>
    <row r="4092" spans="7:7" x14ac:dyDescent="0.25">
      <c r="G4092" s="54"/>
    </row>
    <row r="4093" spans="7:7" x14ac:dyDescent="0.25">
      <c r="G4093" s="54"/>
    </row>
    <row r="4094" spans="7:7" x14ac:dyDescent="0.25">
      <c r="G4094" s="54"/>
    </row>
    <row r="4095" spans="7:7" x14ac:dyDescent="0.25">
      <c r="G4095" s="54"/>
    </row>
    <row r="4096" spans="7:7" x14ac:dyDescent="0.25">
      <c r="G4096" s="54"/>
    </row>
    <row r="4097" spans="7:7" x14ac:dyDescent="0.25">
      <c r="G4097" s="54"/>
    </row>
    <row r="4098" spans="7:7" x14ac:dyDescent="0.25">
      <c r="G4098" s="54"/>
    </row>
    <row r="4099" spans="7:7" x14ac:dyDescent="0.25">
      <c r="G4099" s="54"/>
    </row>
    <row r="4100" spans="7:7" x14ac:dyDescent="0.25">
      <c r="G4100" s="54"/>
    </row>
    <row r="4101" spans="7:7" x14ac:dyDescent="0.25">
      <c r="G4101" s="54"/>
    </row>
    <row r="4102" spans="7:7" x14ac:dyDescent="0.25">
      <c r="G4102" s="54"/>
    </row>
    <row r="4103" spans="7:7" x14ac:dyDescent="0.25">
      <c r="G4103" s="54"/>
    </row>
    <row r="4104" spans="7:7" x14ac:dyDescent="0.25">
      <c r="G4104" s="54"/>
    </row>
    <row r="4105" spans="7:7" x14ac:dyDescent="0.25">
      <c r="G4105" s="54"/>
    </row>
    <row r="4106" spans="7:7" x14ac:dyDescent="0.25">
      <c r="G4106" s="54"/>
    </row>
    <row r="4107" spans="7:7" x14ac:dyDescent="0.25">
      <c r="G4107" s="54"/>
    </row>
    <row r="4108" spans="7:7" x14ac:dyDescent="0.25">
      <c r="G4108" s="54"/>
    </row>
    <row r="4109" spans="7:7" x14ac:dyDescent="0.25">
      <c r="G4109" s="54"/>
    </row>
    <row r="4110" spans="7:7" x14ac:dyDescent="0.25">
      <c r="G4110" s="54"/>
    </row>
    <row r="4111" spans="7:7" x14ac:dyDescent="0.25">
      <c r="G4111" s="54"/>
    </row>
    <row r="4112" spans="7:7" x14ac:dyDescent="0.25">
      <c r="G4112" s="54"/>
    </row>
    <row r="4113" spans="7:7" x14ac:dyDescent="0.25">
      <c r="G4113" s="54"/>
    </row>
    <row r="4114" spans="7:7" x14ac:dyDescent="0.25">
      <c r="G4114" s="54"/>
    </row>
    <row r="4115" spans="7:7" x14ac:dyDescent="0.25">
      <c r="G4115" s="54"/>
    </row>
    <row r="4116" spans="7:7" x14ac:dyDescent="0.25">
      <c r="G4116" s="54"/>
    </row>
    <row r="4117" spans="7:7" x14ac:dyDescent="0.25">
      <c r="G4117" s="54"/>
    </row>
    <row r="4118" spans="7:7" x14ac:dyDescent="0.25">
      <c r="G4118" s="54"/>
    </row>
    <row r="4119" spans="7:7" x14ac:dyDescent="0.25">
      <c r="G4119" s="54"/>
    </row>
    <row r="4120" spans="7:7" x14ac:dyDescent="0.25">
      <c r="G4120" s="54"/>
    </row>
    <row r="4121" spans="7:7" x14ac:dyDescent="0.25">
      <c r="G4121" s="54"/>
    </row>
    <row r="4122" spans="7:7" x14ac:dyDescent="0.25">
      <c r="G4122" s="54"/>
    </row>
    <row r="4123" spans="7:7" x14ac:dyDescent="0.25">
      <c r="G4123" s="54"/>
    </row>
    <row r="4124" spans="7:7" x14ac:dyDescent="0.25">
      <c r="G4124" s="54"/>
    </row>
    <row r="4125" spans="7:7" x14ac:dyDescent="0.25">
      <c r="G4125" s="54"/>
    </row>
    <row r="4126" spans="7:7" x14ac:dyDescent="0.25">
      <c r="G4126" s="54"/>
    </row>
    <row r="4127" spans="7:7" x14ac:dyDescent="0.25">
      <c r="G4127" s="54"/>
    </row>
    <row r="4128" spans="7:7" x14ac:dyDescent="0.25">
      <c r="G4128" s="54"/>
    </row>
    <row r="4129" spans="7:7" x14ac:dyDescent="0.25">
      <c r="G4129" s="54"/>
    </row>
    <row r="4130" spans="7:7" x14ac:dyDescent="0.25">
      <c r="G4130" s="54"/>
    </row>
    <row r="4131" spans="7:7" x14ac:dyDescent="0.25">
      <c r="G4131" s="54"/>
    </row>
    <row r="4132" spans="7:7" x14ac:dyDescent="0.25">
      <c r="G4132" s="54"/>
    </row>
    <row r="4133" spans="7:7" x14ac:dyDescent="0.25">
      <c r="G4133" s="54"/>
    </row>
    <row r="4134" spans="7:7" x14ac:dyDescent="0.25">
      <c r="G4134" s="54"/>
    </row>
    <row r="4135" spans="7:7" x14ac:dyDescent="0.25">
      <c r="G4135" s="54"/>
    </row>
    <row r="4136" spans="7:7" x14ac:dyDescent="0.25">
      <c r="G4136" s="54"/>
    </row>
    <row r="4137" spans="7:7" x14ac:dyDescent="0.25">
      <c r="G4137" s="54"/>
    </row>
    <row r="4138" spans="7:7" x14ac:dyDescent="0.25">
      <c r="G4138" s="54"/>
    </row>
    <row r="4139" spans="7:7" x14ac:dyDescent="0.25">
      <c r="G4139" s="54"/>
    </row>
    <row r="4140" spans="7:7" x14ac:dyDescent="0.25">
      <c r="G4140" s="54"/>
    </row>
    <row r="4141" spans="7:7" x14ac:dyDescent="0.25">
      <c r="G4141" s="54"/>
    </row>
    <row r="4142" spans="7:7" x14ac:dyDescent="0.25">
      <c r="G4142" s="54"/>
    </row>
    <row r="4143" spans="7:7" x14ac:dyDescent="0.25">
      <c r="G4143" s="54"/>
    </row>
    <row r="4144" spans="7:7" x14ac:dyDescent="0.25">
      <c r="G4144" s="54"/>
    </row>
    <row r="4145" spans="7:7" x14ac:dyDescent="0.25">
      <c r="G4145" s="54"/>
    </row>
    <row r="4146" spans="7:7" x14ac:dyDescent="0.25">
      <c r="G4146" s="54"/>
    </row>
    <row r="4147" spans="7:7" x14ac:dyDescent="0.25">
      <c r="G4147" s="54"/>
    </row>
    <row r="4148" spans="7:7" x14ac:dyDescent="0.25">
      <c r="G4148" s="54"/>
    </row>
    <row r="4149" spans="7:7" x14ac:dyDescent="0.25">
      <c r="G4149" s="54"/>
    </row>
    <row r="4150" spans="7:7" x14ac:dyDescent="0.25">
      <c r="G4150" s="54"/>
    </row>
    <row r="4151" spans="7:7" x14ac:dyDescent="0.25">
      <c r="G4151" s="54"/>
    </row>
    <row r="4152" spans="7:7" x14ac:dyDescent="0.25">
      <c r="G4152" s="54"/>
    </row>
    <row r="4153" spans="7:7" x14ac:dyDescent="0.25">
      <c r="G4153" s="54"/>
    </row>
    <row r="4154" spans="7:7" x14ac:dyDescent="0.25">
      <c r="G4154" s="54"/>
    </row>
    <row r="4155" spans="7:7" x14ac:dyDescent="0.25">
      <c r="G4155" s="54"/>
    </row>
    <row r="4156" spans="7:7" x14ac:dyDescent="0.25">
      <c r="G4156" s="54"/>
    </row>
    <row r="4157" spans="7:7" x14ac:dyDescent="0.25">
      <c r="G4157" s="54"/>
    </row>
    <row r="4158" spans="7:7" x14ac:dyDescent="0.25">
      <c r="G4158" s="54"/>
    </row>
    <row r="4159" spans="7:7" x14ac:dyDescent="0.25">
      <c r="G4159" s="54"/>
    </row>
    <row r="4160" spans="7:7" x14ac:dyDescent="0.25">
      <c r="G4160" s="54"/>
    </row>
    <row r="4161" spans="7:7" x14ac:dyDescent="0.25">
      <c r="G4161" s="54"/>
    </row>
    <row r="4162" spans="7:7" x14ac:dyDescent="0.25">
      <c r="G4162" s="54"/>
    </row>
    <row r="4163" spans="7:7" x14ac:dyDescent="0.25">
      <c r="G4163" s="54"/>
    </row>
    <row r="4164" spans="7:7" x14ac:dyDescent="0.25">
      <c r="G4164" s="54"/>
    </row>
    <row r="4165" spans="7:7" x14ac:dyDescent="0.25">
      <c r="G4165" s="54"/>
    </row>
    <row r="4166" spans="7:7" x14ac:dyDescent="0.25">
      <c r="G4166" s="54"/>
    </row>
    <row r="4167" spans="7:7" x14ac:dyDescent="0.25">
      <c r="G4167" s="54"/>
    </row>
    <row r="4168" spans="7:7" x14ac:dyDescent="0.25">
      <c r="G4168" s="54"/>
    </row>
    <row r="4169" spans="7:7" x14ac:dyDescent="0.25">
      <c r="G4169" s="54"/>
    </row>
    <row r="4170" spans="7:7" x14ac:dyDescent="0.25">
      <c r="G4170" s="54"/>
    </row>
    <row r="4171" spans="7:7" x14ac:dyDescent="0.25">
      <c r="G4171" s="54"/>
    </row>
    <row r="4172" spans="7:7" x14ac:dyDescent="0.25">
      <c r="G4172" s="54"/>
    </row>
    <row r="4173" spans="7:7" x14ac:dyDescent="0.25">
      <c r="G4173" s="54"/>
    </row>
    <row r="4174" spans="7:7" x14ac:dyDescent="0.25">
      <c r="G4174" s="54"/>
    </row>
    <row r="4175" spans="7:7" x14ac:dyDescent="0.25">
      <c r="G4175" s="54"/>
    </row>
    <row r="4176" spans="7:7" x14ac:dyDescent="0.25">
      <c r="G4176" s="54"/>
    </row>
    <row r="4177" spans="7:7" x14ac:dyDescent="0.25">
      <c r="G4177" s="54"/>
    </row>
    <row r="4178" spans="7:7" x14ac:dyDescent="0.25">
      <c r="G4178" s="54"/>
    </row>
    <row r="4179" spans="7:7" x14ac:dyDescent="0.25">
      <c r="G4179" s="54"/>
    </row>
    <row r="4180" spans="7:7" x14ac:dyDescent="0.25">
      <c r="G4180" s="54"/>
    </row>
    <row r="4181" spans="7:7" x14ac:dyDescent="0.25">
      <c r="G4181" s="54"/>
    </row>
    <row r="4182" spans="7:7" x14ac:dyDescent="0.25">
      <c r="G4182" s="54"/>
    </row>
    <row r="4183" spans="7:7" x14ac:dyDescent="0.25">
      <c r="G4183" s="54"/>
    </row>
    <row r="4184" spans="7:7" x14ac:dyDescent="0.25">
      <c r="G4184" s="54"/>
    </row>
    <row r="4185" spans="7:7" x14ac:dyDescent="0.25">
      <c r="G4185" s="54"/>
    </row>
    <row r="4186" spans="7:7" x14ac:dyDescent="0.25">
      <c r="G4186" s="54"/>
    </row>
    <row r="4187" spans="7:7" x14ac:dyDescent="0.25">
      <c r="G4187" s="54"/>
    </row>
    <row r="4188" spans="7:7" x14ac:dyDescent="0.25">
      <c r="G4188" s="54"/>
    </row>
    <row r="4189" spans="7:7" x14ac:dyDescent="0.25">
      <c r="G4189" s="54"/>
    </row>
    <row r="4190" spans="7:7" x14ac:dyDescent="0.25">
      <c r="G4190" s="54"/>
    </row>
    <row r="4191" spans="7:7" x14ac:dyDescent="0.25">
      <c r="G4191" s="54"/>
    </row>
    <row r="4192" spans="7:7" x14ac:dyDescent="0.25">
      <c r="G4192" s="54"/>
    </row>
    <row r="4193" spans="7:7" x14ac:dyDescent="0.25">
      <c r="G4193" s="54"/>
    </row>
    <row r="4194" spans="7:7" x14ac:dyDescent="0.25">
      <c r="G4194" s="54"/>
    </row>
    <row r="4195" spans="7:7" x14ac:dyDescent="0.25">
      <c r="G4195" s="54"/>
    </row>
    <row r="4196" spans="7:7" x14ac:dyDescent="0.25">
      <c r="G4196" s="54"/>
    </row>
    <row r="4197" spans="7:7" x14ac:dyDescent="0.25">
      <c r="G4197" s="54"/>
    </row>
    <row r="4198" spans="7:7" x14ac:dyDescent="0.25">
      <c r="G4198" s="54"/>
    </row>
    <row r="4199" spans="7:7" x14ac:dyDescent="0.25">
      <c r="G4199" s="54"/>
    </row>
    <row r="4200" spans="7:7" x14ac:dyDescent="0.25">
      <c r="G4200" s="54"/>
    </row>
    <row r="4201" spans="7:7" x14ac:dyDescent="0.25">
      <c r="G4201" s="54"/>
    </row>
    <row r="4202" spans="7:7" x14ac:dyDescent="0.25">
      <c r="G4202" s="54"/>
    </row>
    <row r="4203" spans="7:7" x14ac:dyDescent="0.25">
      <c r="G4203" s="54"/>
    </row>
    <row r="4204" spans="7:7" x14ac:dyDescent="0.25">
      <c r="G4204" s="54"/>
    </row>
    <row r="4205" spans="7:7" x14ac:dyDescent="0.25">
      <c r="G4205" s="54"/>
    </row>
    <row r="4206" spans="7:7" x14ac:dyDescent="0.25">
      <c r="G4206" s="54"/>
    </row>
    <row r="4207" spans="7:7" x14ac:dyDescent="0.25">
      <c r="G4207" s="54"/>
    </row>
    <row r="4208" spans="7:7" x14ac:dyDescent="0.25">
      <c r="G4208" s="54"/>
    </row>
    <row r="4209" spans="7:7" x14ac:dyDescent="0.25">
      <c r="G4209" s="54"/>
    </row>
    <row r="4210" spans="7:7" x14ac:dyDescent="0.25">
      <c r="G4210" s="54"/>
    </row>
    <row r="4211" spans="7:7" x14ac:dyDescent="0.25">
      <c r="G4211" s="54"/>
    </row>
    <row r="4212" spans="7:7" x14ac:dyDescent="0.25">
      <c r="G4212" s="54"/>
    </row>
    <row r="4213" spans="7:7" x14ac:dyDescent="0.25">
      <c r="G4213" s="54"/>
    </row>
    <row r="4214" spans="7:7" x14ac:dyDescent="0.25">
      <c r="G4214" s="54"/>
    </row>
    <row r="4215" spans="7:7" x14ac:dyDescent="0.25">
      <c r="G4215" s="54"/>
    </row>
    <row r="4216" spans="7:7" x14ac:dyDescent="0.25">
      <c r="G4216" s="54"/>
    </row>
    <row r="4217" spans="7:7" x14ac:dyDescent="0.25">
      <c r="G4217" s="54"/>
    </row>
    <row r="4218" spans="7:7" x14ac:dyDescent="0.25">
      <c r="G4218" s="54"/>
    </row>
    <row r="4219" spans="7:7" x14ac:dyDescent="0.25">
      <c r="G4219" s="54"/>
    </row>
    <row r="4220" spans="7:7" x14ac:dyDescent="0.25">
      <c r="G4220" s="54"/>
    </row>
    <row r="4221" spans="7:7" x14ac:dyDescent="0.25">
      <c r="G4221" s="54"/>
    </row>
    <row r="4222" spans="7:7" x14ac:dyDescent="0.25">
      <c r="G4222" s="54"/>
    </row>
    <row r="4223" spans="7:7" x14ac:dyDescent="0.25">
      <c r="G4223" s="54"/>
    </row>
    <row r="4224" spans="7:7" x14ac:dyDescent="0.25">
      <c r="G4224" s="54"/>
    </row>
    <row r="4225" spans="7:7" x14ac:dyDescent="0.25">
      <c r="G4225" s="54"/>
    </row>
    <row r="4226" spans="7:7" x14ac:dyDescent="0.25">
      <c r="G4226" s="54"/>
    </row>
    <row r="4227" spans="7:7" x14ac:dyDescent="0.25">
      <c r="G4227" s="54"/>
    </row>
    <row r="4228" spans="7:7" x14ac:dyDescent="0.25">
      <c r="G4228" s="54"/>
    </row>
    <row r="4229" spans="7:7" x14ac:dyDescent="0.25">
      <c r="G4229" s="54"/>
    </row>
    <row r="4230" spans="7:7" x14ac:dyDescent="0.25">
      <c r="G4230" s="54"/>
    </row>
    <row r="4231" spans="7:7" x14ac:dyDescent="0.25">
      <c r="G4231" s="54"/>
    </row>
    <row r="4232" spans="7:7" x14ac:dyDescent="0.25">
      <c r="G4232" s="54"/>
    </row>
    <row r="4233" spans="7:7" x14ac:dyDescent="0.25">
      <c r="G4233" s="54"/>
    </row>
    <row r="4234" spans="7:7" x14ac:dyDescent="0.25">
      <c r="G4234" s="54"/>
    </row>
    <row r="4235" spans="7:7" x14ac:dyDescent="0.25">
      <c r="G4235" s="54"/>
    </row>
    <row r="4236" spans="7:7" x14ac:dyDescent="0.25">
      <c r="G4236" s="54"/>
    </row>
    <row r="4237" spans="7:7" x14ac:dyDescent="0.25">
      <c r="G4237" s="54"/>
    </row>
    <row r="4238" spans="7:7" x14ac:dyDescent="0.25">
      <c r="G4238" s="54"/>
    </row>
    <row r="4239" spans="7:7" x14ac:dyDescent="0.25">
      <c r="G4239" s="54"/>
    </row>
    <row r="4240" spans="7:7" x14ac:dyDescent="0.25">
      <c r="G4240" s="54"/>
    </row>
    <row r="4241" spans="7:7" x14ac:dyDescent="0.25">
      <c r="G4241" s="54"/>
    </row>
    <row r="4242" spans="7:7" x14ac:dyDescent="0.25">
      <c r="G4242" s="54"/>
    </row>
    <row r="4243" spans="7:7" x14ac:dyDescent="0.25">
      <c r="G4243" s="54"/>
    </row>
    <row r="4244" spans="7:7" x14ac:dyDescent="0.25">
      <c r="G4244" s="54"/>
    </row>
    <row r="4245" spans="7:7" x14ac:dyDescent="0.25">
      <c r="G4245" s="54"/>
    </row>
    <row r="4246" spans="7:7" x14ac:dyDescent="0.25">
      <c r="G4246" s="54"/>
    </row>
    <row r="4247" spans="7:7" x14ac:dyDescent="0.25">
      <c r="G4247" s="54"/>
    </row>
    <row r="4248" spans="7:7" x14ac:dyDescent="0.25">
      <c r="G4248" s="54"/>
    </row>
    <row r="4249" spans="7:7" x14ac:dyDescent="0.25">
      <c r="G4249" s="54"/>
    </row>
    <row r="4250" spans="7:7" x14ac:dyDescent="0.25">
      <c r="G4250" s="54"/>
    </row>
    <row r="4251" spans="7:7" x14ac:dyDescent="0.25">
      <c r="G4251" s="54"/>
    </row>
    <row r="4252" spans="7:7" x14ac:dyDescent="0.25">
      <c r="G4252" s="54"/>
    </row>
    <row r="4253" spans="7:7" x14ac:dyDescent="0.25">
      <c r="G4253" s="54"/>
    </row>
    <row r="4254" spans="7:7" x14ac:dyDescent="0.25">
      <c r="G4254" s="54"/>
    </row>
    <row r="4255" spans="7:7" x14ac:dyDescent="0.25">
      <c r="G4255" s="54"/>
    </row>
    <row r="4256" spans="7:7" x14ac:dyDescent="0.25">
      <c r="G4256" s="54"/>
    </row>
    <row r="4257" spans="7:7" x14ac:dyDescent="0.25">
      <c r="G4257" s="54"/>
    </row>
    <row r="4258" spans="7:7" x14ac:dyDescent="0.25">
      <c r="G4258" s="54"/>
    </row>
    <row r="4259" spans="7:7" x14ac:dyDescent="0.25">
      <c r="G4259" s="54"/>
    </row>
    <row r="4260" spans="7:7" x14ac:dyDescent="0.25">
      <c r="G4260" s="54"/>
    </row>
    <row r="4261" spans="7:7" x14ac:dyDescent="0.25">
      <c r="G4261" s="54"/>
    </row>
    <row r="4262" spans="7:7" x14ac:dyDescent="0.25">
      <c r="G4262" s="54"/>
    </row>
    <row r="4263" spans="7:7" x14ac:dyDescent="0.25">
      <c r="G4263" s="54"/>
    </row>
    <row r="4264" spans="7:7" x14ac:dyDescent="0.25">
      <c r="G4264" s="54"/>
    </row>
    <row r="4265" spans="7:7" x14ac:dyDescent="0.25">
      <c r="G4265" s="54"/>
    </row>
    <row r="4266" spans="7:7" x14ac:dyDescent="0.25">
      <c r="G4266" s="54"/>
    </row>
    <row r="4267" spans="7:7" x14ac:dyDescent="0.25">
      <c r="G4267" s="54"/>
    </row>
    <row r="4268" spans="7:7" x14ac:dyDescent="0.25">
      <c r="G4268" s="54"/>
    </row>
    <row r="4269" spans="7:7" x14ac:dyDescent="0.25">
      <c r="G4269" s="54"/>
    </row>
    <row r="4270" spans="7:7" x14ac:dyDescent="0.25">
      <c r="G4270" s="54"/>
    </row>
    <row r="4271" spans="7:7" x14ac:dyDescent="0.25">
      <c r="G4271" s="54"/>
    </row>
    <row r="4272" spans="7:7" x14ac:dyDescent="0.25">
      <c r="G4272" s="54"/>
    </row>
    <row r="4273" spans="7:7" x14ac:dyDescent="0.25">
      <c r="G4273" s="54"/>
    </row>
    <row r="4274" spans="7:7" x14ac:dyDescent="0.25">
      <c r="G4274" s="54"/>
    </row>
    <row r="4275" spans="7:7" x14ac:dyDescent="0.25">
      <c r="G4275" s="54"/>
    </row>
    <row r="4276" spans="7:7" x14ac:dyDescent="0.25">
      <c r="G4276" s="54"/>
    </row>
    <row r="4277" spans="7:7" x14ac:dyDescent="0.25">
      <c r="G4277" s="54"/>
    </row>
    <row r="4278" spans="7:7" x14ac:dyDescent="0.25">
      <c r="G4278" s="54"/>
    </row>
    <row r="4279" spans="7:7" x14ac:dyDescent="0.25">
      <c r="G4279" s="54"/>
    </row>
    <row r="4280" spans="7:7" x14ac:dyDescent="0.25">
      <c r="G4280" s="54"/>
    </row>
    <row r="4281" spans="7:7" x14ac:dyDescent="0.25">
      <c r="G4281" s="54"/>
    </row>
    <row r="4282" spans="7:7" x14ac:dyDescent="0.25">
      <c r="G4282" s="54"/>
    </row>
    <row r="4283" spans="7:7" x14ac:dyDescent="0.25">
      <c r="G4283" s="54"/>
    </row>
    <row r="4284" spans="7:7" x14ac:dyDescent="0.25">
      <c r="G4284" s="54"/>
    </row>
    <row r="4285" spans="7:7" x14ac:dyDescent="0.25">
      <c r="G4285" s="54"/>
    </row>
    <row r="4286" spans="7:7" x14ac:dyDescent="0.25">
      <c r="G4286" s="54"/>
    </row>
    <row r="4287" spans="7:7" x14ac:dyDescent="0.25">
      <c r="G4287" s="54"/>
    </row>
    <row r="4288" spans="7:7" x14ac:dyDescent="0.25">
      <c r="G4288" s="54"/>
    </row>
    <row r="4289" spans="7:7" x14ac:dyDescent="0.25">
      <c r="G4289" s="54"/>
    </row>
    <row r="4290" spans="7:7" x14ac:dyDescent="0.25">
      <c r="G4290" s="54"/>
    </row>
    <row r="4291" spans="7:7" x14ac:dyDescent="0.25">
      <c r="G4291" s="54"/>
    </row>
    <row r="4292" spans="7:7" x14ac:dyDescent="0.25">
      <c r="G4292" s="54"/>
    </row>
    <row r="4293" spans="7:7" x14ac:dyDescent="0.25">
      <c r="G4293" s="54"/>
    </row>
    <row r="4294" spans="7:7" x14ac:dyDescent="0.25">
      <c r="G4294" s="54"/>
    </row>
    <row r="4295" spans="7:7" x14ac:dyDescent="0.25">
      <c r="G4295" s="54"/>
    </row>
    <row r="4296" spans="7:7" x14ac:dyDescent="0.25">
      <c r="G4296" s="54"/>
    </row>
    <row r="4297" spans="7:7" x14ac:dyDescent="0.25">
      <c r="G4297" s="54"/>
    </row>
    <row r="4298" spans="7:7" x14ac:dyDescent="0.25">
      <c r="G4298" s="54"/>
    </row>
    <row r="4299" spans="7:7" x14ac:dyDescent="0.25">
      <c r="G4299" s="54"/>
    </row>
    <row r="4300" spans="7:7" x14ac:dyDescent="0.25">
      <c r="G4300" s="54"/>
    </row>
    <row r="4301" spans="7:7" x14ac:dyDescent="0.25">
      <c r="G4301" s="54"/>
    </row>
    <row r="4302" spans="7:7" x14ac:dyDescent="0.25">
      <c r="G4302" s="54"/>
    </row>
    <row r="4303" spans="7:7" x14ac:dyDescent="0.25">
      <c r="G4303" s="54"/>
    </row>
    <row r="4304" spans="7:7" x14ac:dyDescent="0.25">
      <c r="G4304" s="54"/>
    </row>
    <row r="4305" spans="7:7" x14ac:dyDescent="0.25">
      <c r="G4305" s="54"/>
    </row>
    <row r="4306" spans="7:7" x14ac:dyDescent="0.25">
      <c r="G4306" s="54"/>
    </row>
    <row r="4307" spans="7:7" x14ac:dyDescent="0.25">
      <c r="G4307" s="54"/>
    </row>
    <row r="4308" spans="7:7" x14ac:dyDescent="0.25">
      <c r="G4308" s="54"/>
    </row>
    <row r="4309" spans="7:7" x14ac:dyDescent="0.25">
      <c r="G4309" s="54"/>
    </row>
    <row r="4310" spans="7:7" x14ac:dyDescent="0.25">
      <c r="G4310" s="54"/>
    </row>
    <row r="4311" spans="7:7" x14ac:dyDescent="0.25">
      <c r="G4311" s="54"/>
    </row>
    <row r="4312" spans="7:7" x14ac:dyDescent="0.25">
      <c r="G4312" s="54"/>
    </row>
    <row r="4313" spans="7:7" x14ac:dyDescent="0.25">
      <c r="G4313" s="54"/>
    </row>
    <row r="4314" spans="7:7" x14ac:dyDescent="0.25">
      <c r="G4314" s="54"/>
    </row>
    <row r="4315" spans="7:7" x14ac:dyDescent="0.25">
      <c r="G4315" s="54"/>
    </row>
    <row r="4316" spans="7:7" x14ac:dyDescent="0.25">
      <c r="G4316" s="54"/>
    </row>
    <row r="4317" spans="7:7" x14ac:dyDescent="0.25">
      <c r="G4317" s="54"/>
    </row>
    <row r="4318" spans="7:7" x14ac:dyDescent="0.25">
      <c r="G4318" s="54"/>
    </row>
    <row r="4319" spans="7:7" x14ac:dyDescent="0.25">
      <c r="G4319" s="54"/>
    </row>
    <row r="4320" spans="7:7" x14ac:dyDescent="0.25">
      <c r="G4320" s="54"/>
    </row>
    <row r="4321" spans="7:7" x14ac:dyDescent="0.25">
      <c r="G4321" s="54"/>
    </row>
    <row r="4322" spans="7:7" x14ac:dyDescent="0.25">
      <c r="G4322" s="54"/>
    </row>
    <row r="4323" spans="7:7" x14ac:dyDescent="0.25">
      <c r="G4323" s="54"/>
    </row>
    <row r="4324" spans="7:7" x14ac:dyDescent="0.25">
      <c r="G4324" s="54"/>
    </row>
    <row r="4325" spans="7:7" x14ac:dyDescent="0.25">
      <c r="G4325" s="54"/>
    </row>
    <row r="4326" spans="7:7" x14ac:dyDescent="0.25">
      <c r="G4326" s="54"/>
    </row>
    <row r="4327" spans="7:7" x14ac:dyDescent="0.25">
      <c r="G4327" s="54"/>
    </row>
    <row r="4328" spans="7:7" x14ac:dyDescent="0.25">
      <c r="G4328" s="54"/>
    </row>
    <row r="4329" spans="7:7" x14ac:dyDescent="0.25">
      <c r="G4329" s="54"/>
    </row>
    <row r="4330" spans="7:7" x14ac:dyDescent="0.25">
      <c r="G4330" s="54"/>
    </row>
    <row r="4331" spans="7:7" x14ac:dyDescent="0.25">
      <c r="G4331" s="54"/>
    </row>
    <row r="4332" spans="7:7" x14ac:dyDescent="0.25">
      <c r="G4332" s="54"/>
    </row>
    <row r="4333" spans="7:7" x14ac:dyDescent="0.25">
      <c r="G4333" s="54"/>
    </row>
    <row r="4334" spans="7:7" x14ac:dyDescent="0.25">
      <c r="G4334" s="54"/>
    </row>
    <row r="4335" spans="7:7" x14ac:dyDescent="0.25">
      <c r="G4335" s="54"/>
    </row>
    <row r="4336" spans="7:7" x14ac:dyDescent="0.25">
      <c r="G4336" s="54"/>
    </row>
    <row r="4337" spans="7:7" x14ac:dyDescent="0.25">
      <c r="G4337" s="54"/>
    </row>
    <row r="4338" spans="7:7" x14ac:dyDescent="0.25">
      <c r="G4338" s="54"/>
    </row>
    <row r="4339" spans="7:7" x14ac:dyDescent="0.25">
      <c r="G4339" s="54"/>
    </row>
    <row r="4340" spans="7:7" x14ac:dyDescent="0.25">
      <c r="G4340" s="54"/>
    </row>
    <row r="4341" spans="7:7" x14ac:dyDescent="0.25">
      <c r="G4341" s="54"/>
    </row>
    <row r="4342" spans="7:7" x14ac:dyDescent="0.25">
      <c r="G4342" s="54"/>
    </row>
    <row r="4343" spans="7:7" x14ac:dyDescent="0.25">
      <c r="G4343" s="54"/>
    </row>
    <row r="4344" spans="7:7" x14ac:dyDescent="0.25">
      <c r="G4344" s="54"/>
    </row>
    <row r="4345" spans="7:7" x14ac:dyDescent="0.25">
      <c r="G4345" s="54"/>
    </row>
    <row r="4346" spans="7:7" x14ac:dyDescent="0.25">
      <c r="G4346" s="54"/>
    </row>
    <row r="4347" spans="7:7" x14ac:dyDescent="0.25">
      <c r="G4347" s="54"/>
    </row>
    <row r="4348" spans="7:7" x14ac:dyDescent="0.25">
      <c r="G4348" s="54"/>
    </row>
    <row r="4349" spans="7:7" x14ac:dyDescent="0.25">
      <c r="G4349" s="54"/>
    </row>
    <row r="4350" spans="7:7" x14ac:dyDescent="0.25">
      <c r="G4350" s="54"/>
    </row>
    <row r="4351" spans="7:7" x14ac:dyDescent="0.25">
      <c r="G4351" s="54"/>
    </row>
    <row r="4352" spans="7:7" x14ac:dyDescent="0.25">
      <c r="G4352" s="54"/>
    </row>
    <row r="4353" spans="7:7" x14ac:dyDescent="0.25">
      <c r="G4353" s="54"/>
    </row>
    <row r="4354" spans="7:7" x14ac:dyDescent="0.25">
      <c r="G4354" s="54"/>
    </row>
    <row r="4355" spans="7:7" x14ac:dyDescent="0.25">
      <c r="G4355" s="54"/>
    </row>
    <row r="4356" spans="7:7" x14ac:dyDescent="0.25">
      <c r="G4356" s="54"/>
    </row>
    <row r="4357" spans="7:7" x14ac:dyDescent="0.25">
      <c r="G4357" s="54"/>
    </row>
    <row r="4358" spans="7:7" x14ac:dyDescent="0.25">
      <c r="G4358" s="54"/>
    </row>
    <row r="4359" spans="7:7" x14ac:dyDescent="0.25">
      <c r="G4359" s="54"/>
    </row>
    <row r="4360" spans="7:7" x14ac:dyDescent="0.25">
      <c r="G4360" s="54"/>
    </row>
    <row r="4361" spans="7:7" x14ac:dyDescent="0.25">
      <c r="G4361" s="54"/>
    </row>
    <row r="4362" spans="7:7" x14ac:dyDescent="0.25">
      <c r="G4362" s="54"/>
    </row>
    <row r="4363" spans="7:7" x14ac:dyDescent="0.25">
      <c r="G4363" s="54"/>
    </row>
    <row r="4364" spans="7:7" x14ac:dyDescent="0.25">
      <c r="G4364" s="54"/>
    </row>
    <row r="4365" spans="7:7" x14ac:dyDescent="0.25">
      <c r="G4365" s="54"/>
    </row>
    <row r="4366" spans="7:7" x14ac:dyDescent="0.25">
      <c r="G4366" s="54"/>
    </row>
    <row r="4367" spans="7:7" x14ac:dyDescent="0.25">
      <c r="G4367" s="54"/>
    </row>
    <row r="4368" spans="7:7" x14ac:dyDescent="0.25">
      <c r="G4368" s="54"/>
    </row>
    <row r="4369" spans="7:7" x14ac:dyDescent="0.25">
      <c r="G4369" s="54"/>
    </row>
    <row r="4370" spans="7:7" x14ac:dyDescent="0.25">
      <c r="G4370" s="54"/>
    </row>
    <row r="4371" spans="7:7" x14ac:dyDescent="0.25">
      <c r="G4371" s="54"/>
    </row>
    <row r="4372" spans="7:7" x14ac:dyDescent="0.25">
      <c r="G4372" s="54"/>
    </row>
    <row r="4373" spans="7:7" x14ac:dyDescent="0.25">
      <c r="G4373" s="54"/>
    </row>
    <row r="4374" spans="7:7" x14ac:dyDescent="0.25">
      <c r="G4374" s="54"/>
    </row>
    <row r="4375" spans="7:7" x14ac:dyDescent="0.25">
      <c r="G4375" s="54"/>
    </row>
    <row r="4376" spans="7:7" x14ac:dyDescent="0.25">
      <c r="G4376" s="54"/>
    </row>
    <row r="4377" spans="7:7" x14ac:dyDescent="0.25">
      <c r="G4377" s="54"/>
    </row>
    <row r="4378" spans="7:7" x14ac:dyDescent="0.25">
      <c r="G4378" s="54"/>
    </row>
    <row r="4379" spans="7:7" x14ac:dyDescent="0.25">
      <c r="G4379" s="54"/>
    </row>
    <row r="4380" spans="7:7" x14ac:dyDescent="0.25">
      <c r="G4380" s="54"/>
    </row>
    <row r="4381" spans="7:7" x14ac:dyDescent="0.25">
      <c r="G4381" s="54"/>
    </row>
    <row r="4382" spans="7:7" x14ac:dyDescent="0.25">
      <c r="G4382" s="54"/>
    </row>
    <row r="4383" spans="7:7" x14ac:dyDescent="0.25">
      <c r="G4383" s="54"/>
    </row>
    <row r="4384" spans="7:7" x14ac:dyDescent="0.25">
      <c r="G4384" s="54"/>
    </row>
    <row r="4385" spans="7:7" x14ac:dyDescent="0.25">
      <c r="G4385" s="54"/>
    </row>
    <row r="4386" spans="7:7" x14ac:dyDescent="0.25">
      <c r="G4386" s="54"/>
    </row>
    <row r="4387" spans="7:7" x14ac:dyDescent="0.25">
      <c r="G4387" s="54"/>
    </row>
    <row r="4388" spans="7:7" x14ac:dyDescent="0.25">
      <c r="G4388" s="54"/>
    </row>
    <row r="4389" spans="7:7" x14ac:dyDescent="0.25">
      <c r="G4389" s="54"/>
    </row>
    <row r="4390" spans="7:7" x14ac:dyDescent="0.25">
      <c r="G4390" s="54"/>
    </row>
    <row r="4391" spans="7:7" x14ac:dyDescent="0.25">
      <c r="G4391" s="54"/>
    </row>
    <row r="4392" spans="7:7" x14ac:dyDescent="0.25">
      <c r="G4392" s="54"/>
    </row>
    <row r="4393" spans="7:7" x14ac:dyDescent="0.25">
      <c r="G4393" s="54"/>
    </row>
    <row r="4394" spans="7:7" x14ac:dyDescent="0.25">
      <c r="G4394" s="54"/>
    </row>
    <row r="4395" spans="7:7" x14ac:dyDescent="0.25">
      <c r="G4395" s="54"/>
    </row>
    <row r="4396" spans="7:7" x14ac:dyDescent="0.25">
      <c r="G4396" s="54"/>
    </row>
    <row r="4397" spans="7:7" x14ac:dyDescent="0.25">
      <c r="G4397" s="54"/>
    </row>
    <row r="4398" spans="7:7" x14ac:dyDescent="0.25">
      <c r="G4398" s="54"/>
    </row>
    <row r="4399" spans="7:7" x14ac:dyDescent="0.25">
      <c r="G4399" s="54"/>
    </row>
    <row r="4400" spans="7:7" x14ac:dyDescent="0.25">
      <c r="G4400" s="54"/>
    </row>
    <row r="4401" spans="7:7" x14ac:dyDescent="0.25">
      <c r="G4401" s="54"/>
    </row>
    <row r="4402" spans="7:7" x14ac:dyDescent="0.25">
      <c r="G4402" s="54"/>
    </row>
    <row r="4403" spans="7:7" x14ac:dyDescent="0.25">
      <c r="G4403" s="54"/>
    </row>
    <row r="4404" spans="7:7" x14ac:dyDescent="0.25">
      <c r="G4404" s="54"/>
    </row>
    <row r="4405" spans="7:7" x14ac:dyDescent="0.25">
      <c r="G4405" s="54"/>
    </row>
    <row r="4406" spans="7:7" x14ac:dyDescent="0.25">
      <c r="G4406" s="54"/>
    </row>
    <row r="4407" spans="7:7" x14ac:dyDescent="0.25">
      <c r="G4407" s="54"/>
    </row>
    <row r="4408" spans="7:7" x14ac:dyDescent="0.25">
      <c r="G4408" s="54"/>
    </row>
    <row r="4409" spans="7:7" x14ac:dyDescent="0.25">
      <c r="G4409" s="54"/>
    </row>
    <row r="4410" spans="7:7" x14ac:dyDescent="0.25">
      <c r="G4410" s="54"/>
    </row>
    <row r="4411" spans="7:7" x14ac:dyDescent="0.25">
      <c r="G4411" s="54"/>
    </row>
    <row r="4412" spans="7:7" x14ac:dyDescent="0.25">
      <c r="G4412" s="54"/>
    </row>
    <row r="4413" spans="7:7" x14ac:dyDescent="0.25">
      <c r="G4413" s="54"/>
    </row>
    <row r="4414" spans="7:7" x14ac:dyDescent="0.25">
      <c r="G4414" s="54"/>
    </row>
    <row r="4415" spans="7:7" x14ac:dyDescent="0.25">
      <c r="G4415" s="54"/>
    </row>
    <row r="4416" spans="7:7" x14ac:dyDescent="0.25">
      <c r="G4416" s="54"/>
    </row>
    <row r="4417" spans="7:7" x14ac:dyDescent="0.25">
      <c r="G4417" s="54"/>
    </row>
    <row r="4418" spans="7:7" x14ac:dyDescent="0.25">
      <c r="G4418" s="54"/>
    </row>
    <row r="4419" spans="7:7" x14ac:dyDescent="0.25">
      <c r="G4419" s="54"/>
    </row>
    <row r="4420" spans="7:7" x14ac:dyDescent="0.25">
      <c r="G4420" s="54"/>
    </row>
    <row r="4421" spans="7:7" x14ac:dyDescent="0.25">
      <c r="G4421" s="54"/>
    </row>
    <row r="4422" spans="7:7" x14ac:dyDescent="0.25">
      <c r="G4422" s="54"/>
    </row>
    <row r="4423" spans="7:7" x14ac:dyDescent="0.25">
      <c r="G4423" s="54"/>
    </row>
    <row r="4424" spans="7:7" x14ac:dyDescent="0.25">
      <c r="G4424" s="54"/>
    </row>
    <row r="4425" spans="7:7" x14ac:dyDescent="0.25">
      <c r="G4425" s="54"/>
    </row>
    <row r="4426" spans="7:7" x14ac:dyDescent="0.25">
      <c r="G4426" s="54"/>
    </row>
    <row r="4427" spans="7:7" x14ac:dyDescent="0.25">
      <c r="G4427" s="54"/>
    </row>
    <row r="4428" spans="7:7" x14ac:dyDescent="0.25">
      <c r="G4428" s="54"/>
    </row>
    <row r="4429" spans="7:7" x14ac:dyDescent="0.25">
      <c r="G4429" s="54"/>
    </row>
    <row r="4430" spans="7:7" x14ac:dyDescent="0.25">
      <c r="G4430" s="54"/>
    </row>
    <row r="4431" spans="7:7" x14ac:dyDescent="0.25">
      <c r="G4431" s="54"/>
    </row>
    <row r="4432" spans="7:7" x14ac:dyDescent="0.25">
      <c r="G4432" s="54"/>
    </row>
    <row r="4433" spans="7:7" x14ac:dyDescent="0.25">
      <c r="G4433" s="54"/>
    </row>
    <row r="4434" spans="7:7" x14ac:dyDescent="0.25">
      <c r="G4434" s="54"/>
    </row>
    <row r="4435" spans="7:7" x14ac:dyDescent="0.25">
      <c r="G4435" s="54"/>
    </row>
    <row r="4436" spans="7:7" x14ac:dyDescent="0.25">
      <c r="G4436" s="54"/>
    </row>
    <row r="4437" spans="7:7" x14ac:dyDescent="0.25">
      <c r="G4437" s="54"/>
    </row>
    <row r="4438" spans="7:7" x14ac:dyDescent="0.25">
      <c r="G4438" s="54"/>
    </row>
    <row r="4439" spans="7:7" x14ac:dyDescent="0.25">
      <c r="G4439" s="54"/>
    </row>
    <row r="4440" spans="7:7" x14ac:dyDescent="0.25">
      <c r="G4440" s="54"/>
    </row>
    <row r="4441" spans="7:7" x14ac:dyDescent="0.25">
      <c r="G4441" s="54"/>
    </row>
    <row r="4442" spans="7:7" x14ac:dyDescent="0.25">
      <c r="G4442" s="54"/>
    </row>
    <row r="4443" spans="7:7" x14ac:dyDescent="0.25">
      <c r="G4443" s="54"/>
    </row>
    <row r="4444" spans="7:7" x14ac:dyDescent="0.25">
      <c r="G4444" s="54"/>
    </row>
    <row r="4445" spans="7:7" x14ac:dyDescent="0.25">
      <c r="G4445" s="54"/>
    </row>
    <row r="4446" spans="7:7" x14ac:dyDescent="0.25">
      <c r="G4446" s="54"/>
    </row>
    <row r="4447" spans="7:7" x14ac:dyDescent="0.25">
      <c r="G4447" s="54"/>
    </row>
    <row r="4448" spans="7:7" x14ac:dyDescent="0.25">
      <c r="G4448" s="54"/>
    </row>
    <row r="4449" spans="7:7" x14ac:dyDescent="0.25">
      <c r="G4449" s="54"/>
    </row>
    <row r="4450" spans="7:7" x14ac:dyDescent="0.25">
      <c r="G4450" s="54"/>
    </row>
    <row r="4451" spans="7:7" x14ac:dyDescent="0.25">
      <c r="G4451" s="54"/>
    </row>
    <row r="4452" spans="7:7" x14ac:dyDescent="0.25">
      <c r="G4452" s="54"/>
    </row>
    <row r="4453" spans="7:7" x14ac:dyDescent="0.25">
      <c r="G4453" s="54"/>
    </row>
    <row r="4454" spans="7:7" x14ac:dyDescent="0.25">
      <c r="G4454" s="54"/>
    </row>
    <row r="4455" spans="7:7" x14ac:dyDescent="0.25">
      <c r="G4455" s="54"/>
    </row>
    <row r="4456" spans="7:7" x14ac:dyDescent="0.25">
      <c r="G4456" s="54"/>
    </row>
    <row r="4457" spans="7:7" x14ac:dyDescent="0.25">
      <c r="G4457" s="54"/>
    </row>
    <row r="4458" spans="7:7" x14ac:dyDescent="0.25">
      <c r="G4458" s="54"/>
    </row>
    <row r="4459" spans="7:7" x14ac:dyDescent="0.25">
      <c r="G4459" s="54"/>
    </row>
    <row r="4460" spans="7:7" x14ac:dyDescent="0.25">
      <c r="G4460" s="54"/>
    </row>
    <row r="4461" spans="7:7" x14ac:dyDescent="0.25">
      <c r="G4461" s="54"/>
    </row>
    <row r="4462" spans="7:7" x14ac:dyDescent="0.25">
      <c r="G4462" s="54"/>
    </row>
    <row r="4463" spans="7:7" x14ac:dyDescent="0.25">
      <c r="G4463" s="54"/>
    </row>
    <row r="4464" spans="7:7" x14ac:dyDescent="0.25">
      <c r="G4464" s="54"/>
    </row>
    <row r="4465" spans="7:7" x14ac:dyDescent="0.25">
      <c r="G4465" s="54"/>
    </row>
    <row r="4466" spans="7:7" x14ac:dyDescent="0.25">
      <c r="G4466" s="54"/>
    </row>
    <row r="4467" spans="7:7" x14ac:dyDescent="0.25">
      <c r="G4467" s="54"/>
    </row>
    <row r="4468" spans="7:7" x14ac:dyDescent="0.25">
      <c r="G4468" s="54"/>
    </row>
    <row r="4469" spans="7:7" x14ac:dyDescent="0.25">
      <c r="G4469" s="54"/>
    </row>
    <row r="4470" spans="7:7" x14ac:dyDescent="0.25">
      <c r="G4470" s="54"/>
    </row>
    <row r="4471" spans="7:7" x14ac:dyDescent="0.25">
      <c r="G4471" s="54"/>
    </row>
    <row r="4472" spans="7:7" x14ac:dyDescent="0.25">
      <c r="G4472" s="54"/>
    </row>
    <row r="4473" spans="7:7" x14ac:dyDescent="0.25">
      <c r="G4473" s="54"/>
    </row>
    <row r="4474" spans="7:7" x14ac:dyDescent="0.25">
      <c r="G4474" s="54"/>
    </row>
    <row r="4475" spans="7:7" x14ac:dyDescent="0.25">
      <c r="G4475" s="54"/>
    </row>
    <row r="4476" spans="7:7" x14ac:dyDescent="0.25">
      <c r="G4476" s="54"/>
    </row>
    <row r="4477" spans="7:7" x14ac:dyDescent="0.25">
      <c r="G4477" s="54"/>
    </row>
    <row r="4478" spans="7:7" x14ac:dyDescent="0.25">
      <c r="G4478" s="54"/>
    </row>
    <row r="4479" spans="7:7" x14ac:dyDescent="0.25">
      <c r="G4479" s="54"/>
    </row>
    <row r="4480" spans="7:7" x14ac:dyDescent="0.25">
      <c r="G4480" s="54"/>
    </row>
    <row r="4481" spans="7:7" x14ac:dyDescent="0.25">
      <c r="G4481" s="54"/>
    </row>
    <row r="4482" spans="7:7" x14ac:dyDescent="0.25">
      <c r="G4482" s="54"/>
    </row>
    <row r="4483" spans="7:7" x14ac:dyDescent="0.25">
      <c r="G4483" s="54"/>
    </row>
    <row r="4484" spans="7:7" x14ac:dyDescent="0.25">
      <c r="G4484" s="54"/>
    </row>
    <row r="4485" spans="7:7" x14ac:dyDescent="0.25">
      <c r="G4485" s="54"/>
    </row>
    <row r="4486" spans="7:7" x14ac:dyDescent="0.25">
      <c r="G4486" s="54"/>
    </row>
    <row r="4487" spans="7:7" x14ac:dyDescent="0.25">
      <c r="G4487" s="54"/>
    </row>
    <row r="4488" spans="7:7" x14ac:dyDescent="0.25">
      <c r="G4488" s="54"/>
    </row>
    <row r="4489" spans="7:7" x14ac:dyDescent="0.25">
      <c r="G4489" s="54"/>
    </row>
    <row r="4490" spans="7:7" x14ac:dyDescent="0.25">
      <c r="G4490" s="54"/>
    </row>
    <row r="4491" spans="7:7" x14ac:dyDescent="0.25">
      <c r="G4491" s="54"/>
    </row>
    <row r="4492" spans="7:7" x14ac:dyDescent="0.25">
      <c r="G4492" s="54"/>
    </row>
    <row r="4493" spans="7:7" x14ac:dyDescent="0.25">
      <c r="G4493" s="54"/>
    </row>
    <row r="4494" spans="7:7" x14ac:dyDescent="0.25">
      <c r="G4494" s="54"/>
    </row>
    <row r="4495" spans="7:7" x14ac:dyDescent="0.25">
      <c r="G4495" s="54"/>
    </row>
    <row r="4496" spans="7:7" x14ac:dyDescent="0.25">
      <c r="G4496" s="54"/>
    </row>
    <row r="4497" spans="7:7" x14ac:dyDescent="0.25">
      <c r="G4497" s="54"/>
    </row>
    <row r="4498" spans="7:7" x14ac:dyDescent="0.25">
      <c r="G4498" s="54"/>
    </row>
    <row r="4499" spans="7:7" x14ac:dyDescent="0.25">
      <c r="G4499" s="54"/>
    </row>
    <row r="4500" spans="7:7" x14ac:dyDescent="0.25">
      <c r="G4500" s="54"/>
    </row>
    <row r="4501" spans="7:7" x14ac:dyDescent="0.25">
      <c r="G4501" s="54"/>
    </row>
    <row r="4502" spans="7:7" x14ac:dyDescent="0.25">
      <c r="G4502" s="54"/>
    </row>
    <row r="4503" spans="7:7" x14ac:dyDescent="0.25">
      <c r="G4503" s="54"/>
    </row>
    <row r="4504" spans="7:7" x14ac:dyDescent="0.25">
      <c r="G4504" s="54"/>
    </row>
    <row r="4505" spans="7:7" x14ac:dyDescent="0.25">
      <c r="G4505" s="54"/>
    </row>
    <row r="4506" spans="7:7" x14ac:dyDescent="0.25">
      <c r="G4506" s="54"/>
    </row>
    <row r="4507" spans="7:7" x14ac:dyDescent="0.25">
      <c r="G4507" s="54"/>
    </row>
    <row r="4508" spans="7:7" x14ac:dyDescent="0.25">
      <c r="G4508" s="54"/>
    </row>
    <row r="4509" spans="7:7" x14ac:dyDescent="0.25">
      <c r="G4509" s="54"/>
    </row>
    <row r="4510" spans="7:7" x14ac:dyDescent="0.25">
      <c r="G4510" s="54"/>
    </row>
    <row r="4511" spans="7:7" x14ac:dyDescent="0.25">
      <c r="G4511" s="54"/>
    </row>
    <row r="4512" spans="7:7" x14ac:dyDescent="0.25">
      <c r="G4512" s="54"/>
    </row>
    <row r="4513" spans="7:7" x14ac:dyDescent="0.25">
      <c r="G4513" s="54"/>
    </row>
    <row r="4514" spans="7:7" x14ac:dyDescent="0.25">
      <c r="G4514" s="54"/>
    </row>
    <row r="4515" spans="7:7" x14ac:dyDescent="0.25">
      <c r="G4515" s="54"/>
    </row>
    <row r="4516" spans="7:7" x14ac:dyDescent="0.25">
      <c r="G4516" s="54"/>
    </row>
    <row r="4517" spans="7:7" x14ac:dyDescent="0.25">
      <c r="G4517" s="54"/>
    </row>
    <row r="4518" spans="7:7" x14ac:dyDescent="0.25">
      <c r="G4518" s="54"/>
    </row>
    <row r="4519" spans="7:7" x14ac:dyDescent="0.25">
      <c r="G4519" s="54"/>
    </row>
    <row r="4520" spans="7:7" x14ac:dyDescent="0.25">
      <c r="G4520" s="54"/>
    </row>
    <row r="4521" spans="7:7" x14ac:dyDescent="0.25">
      <c r="G4521" s="54"/>
    </row>
    <row r="4522" spans="7:7" x14ac:dyDescent="0.25">
      <c r="G4522" s="54"/>
    </row>
    <row r="4523" spans="7:7" x14ac:dyDescent="0.25">
      <c r="G4523" s="54"/>
    </row>
    <row r="4524" spans="7:7" x14ac:dyDescent="0.25">
      <c r="G4524" s="54"/>
    </row>
    <row r="4525" spans="7:7" x14ac:dyDescent="0.25">
      <c r="G4525" s="54"/>
    </row>
    <row r="4526" spans="7:7" x14ac:dyDescent="0.25">
      <c r="G4526" s="54"/>
    </row>
    <row r="4527" spans="7:7" x14ac:dyDescent="0.25">
      <c r="G4527" s="54"/>
    </row>
    <row r="4528" spans="7:7" x14ac:dyDescent="0.25">
      <c r="G4528" s="54"/>
    </row>
    <row r="4529" spans="7:7" x14ac:dyDescent="0.25">
      <c r="G4529" s="54"/>
    </row>
    <row r="4530" spans="7:7" x14ac:dyDescent="0.25">
      <c r="G4530" s="54"/>
    </row>
    <row r="4531" spans="7:7" x14ac:dyDescent="0.25">
      <c r="G4531" s="54"/>
    </row>
    <row r="4532" spans="7:7" x14ac:dyDescent="0.25">
      <c r="G4532" s="54"/>
    </row>
    <row r="4533" spans="7:7" x14ac:dyDescent="0.25">
      <c r="G4533" s="54"/>
    </row>
    <row r="4534" spans="7:7" x14ac:dyDescent="0.25">
      <c r="G4534" s="54"/>
    </row>
    <row r="4535" spans="7:7" x14ac:dyDescent="0.25">
      <c r="G4535" s="54"/>
    </row>
    <row r="4536" spans="7:7" x14ac:dyDescent="0.25">
      <c r="G4536" s="54"/>
    </row>
    <row r="4537" spans="7:7" x14ac:dyDescent="0.25">
      <c r="G4537" s="54"/>
    </row>
    <row r="4538" spans="7:7" x14ac:dyDescent="0.25">
      <c r="G4538" s="54"/>
    </row>
    <row r="4539" spans="7:7" x14ac:dyDescent="0.25">
      <c r="G4539" s="54"/>
    </row>
    <row r="4540" spans="7:7" x14ac:dyDescent="0.25">
      <c r="G4540" s="54"/>
    </row>
    <row r="4541" spans="7:7" x14ac:dyDescent="0.25">
      <c r="G4541" s="54"/>
    </row>
    <row r="4542" spans="7:7" x14ac:dyDescent="0.25">
      <c r="G4542" s="54"/>
    </row>
    <row r="4543" spans="7:7" x14ac:dyDescent="0.25">
      <c r="G4543" s="54"/>
    </row>
    <row r="4544" spans="7:7" x14ac:dyDescent="0.25">
      <c r="G4544" s="54"/>
    </row>
    <row r="4545" spans="7:7" x14ac:dyDescent="0.25">
      <c r="G4545" s="54"/>
    </row>
    <row r="4546" spans="7:7" x14ac:dyDescent="0.25">
      <c r="G4546" s="54"/>
    </row>
    <row r="4547" spans="7:7" x14ac:dyDescent="0.25">
      <c r="G4547" s="54"/>
    </row>
    <row r="4548" spans="7:7" x14ac:dyDescent="0.25">
      <c r="G4548" s="54"/>
    </row>
    <row r="4549" spans="7:7" x14ac:dyDescent="0.25">
      <c r="G4549" s="54"/>
    </row>
    <row r="4550" spans="7:7" x14ac:dyDescent="0.25">
      <c r="G4550" s="54"/>
    </row>
    <row r="4551" spans="7:7" x14ac:dyDescent="0.25">
      <c r="G4551" s="54"/>
    </row>
    <row r="4552" spans="7:7" x14ac:dyDescent="0.25">
      <c r="G4552" s="54"/>
    </row>
    <row r="4553" spans="7:7" x14ac:dyDescent="0.25">
      <c r="G4553" s="54"/>
    </row>
    <row r="4554" spans="7:7" x14ac:dyDescent="0.25">
      <c r="G4554" s="54"/>
    </row>
    <row r="4555" spans="7:7" x14ac:dyDescent="0.25">
      <c r="G4555" s="54"/>
    </row>
    <row r="4556" spans="7:7" x14ac:dyDescent="0.25">
      <c r="G4556" s="54"/>
    </row>
    <row r="4557" spans="7:7" x14ac:dyDescent="0.25">
      <c r="G4557" s="54"/>
    </row>
    <row r="4558" spans="7:7" x14ac:dyDescent="0.25">
      <c r="G4558" s="54"/>
    </row>
    <row r="4559" spans="7:7" x14ac:dyDescent="0.25">
      <c r="G4559" s="54"/>
    </row>
    <row r="4560" spans="7:7" x14ac:dyDescent="0.25">
      <c r="G4560" s="54"/>
    </row>
    <row r="4561" spans="7:7" x14ac:dyDescent="0.25">
      <c r="G4561" s="54"/>
    </row>
    <row r="4562" spans="7:7" x14ac:dyDescent="0.25">
      <c r="G4562" s="54"/>
    </row>
    <row r="4563" spans="7:7" x14ac:dyDescent="0.25">
      <c r="G4563" s="54"/>
    </row>
    <row r="4564" spans="7:7" x14ac:dyDescent="0.25">
      <c r="G4564" s="54"/>
    </row>
    <row r="4565" spans="7:7" x14ac:dyDescent="0.25">
      <c r="G4565" s="54"/>
    </row>
    <row r="4566" spans="7:7" x14ac:dyDescent="0.25">
      <c r="G4566" s="54"/>
    </row>
    <row r="4567" spans="7:7" x14ac:dyDescent="0.25">
      <c r="G4567" s="54"/>
    </row>
    <row r="4568" spans="7:7" x14ac:dyDescent="0.25">
      <c r="G4568" s="54"/>
    </row>
    <row r="4569" spans="7:7" x14ac:dyDescent="0.25">
      <c r="G4569" s="54"/>
    </row>
    <row r="4570" spans="7:7" x14ac:dyDescent="0.25">
      <c r="G4570" s="54"/>
    </row>
    <row r="4571" spans="7:7" x14ac:dyDescent="0.25">
      <c r="G4571" s="54"/>
    </row>
    <row r="4572" spans="7:7" x14ac:dyDescent="0.25">
      <c r="G4572" s="54"/>
    </row>
    <row r="4573" spans="7:7" x14ac:dyDescent="0.25">
      <c r="G4573" s="54"/>
    </row>
    <row r="4574" spans="7:7" x14ac:dyDescent="0.25">
      <c r="G4574" s="54"/>
    </row>
    <row r="4575" spans="7:7" x14ac:dyDescent="0.25">
      <c r="G4575" s="54"/>
    </row>
    <row r="4576" spans="7:7" x14ac:dyDescent="0.25">
      <c r="G4576" s="54"/>
    </row>
    <row r="4577" spans="7:7" x14ac:dyDescent="0.25">
      <c r="G4577" s="54"/>
    </row>
    <row r="4578" spans="7:7" x14ac:dyDescent="0.25">
      <c r="G4578" s="54"/>
    </row>
    <row r="4579" spans="7:7" x14ac:dyDescent="0.25">
      <c r="G4579" s="54"/>
    </row>
    <row r="4580" spans="7:7" x14ac:dyDescent="0.25">
      <c r="G4580" s="54"/>
    </row>
    <row r="4581" spans="7:7" x14ac:dyDescent="0.25">
      <c r="G4581" s="54"/>
    </row>
    <row r="4582" spans="7:7" x14ac:dyDescent="0.25">
      <c r="G4582" s="54"/>
    </row>
    <row r="4583" spans="7:7" x14ac:dyDescent="0.25">
      <c r="G4583" s="54"/>
    </row>
    <row r="4584" spans="7:7" x14ac:dyDescent="0.25">
      <c r="G4584" s="54"/>
    </row>
    <row r="4585" spans="7:7" x14ac:dyDescent="0.25">
      <c r="G4585" s="54"/>
    </row>
    <row r="4586" spans="7:7" x14ac:dyDescent="0.25">
      <c r="G4586" s="54"/>
    </row>
    <row r="4587" spans="7:7" x14ac:dyDescent="0.25">
      <c r="G4587" s="54"/>
    </row>
    <row r="4588" spans="7:7" x14ac:dyDescent="0.25">
      <c r="G4588" s="54"/>
    </row>
    <row r="4589" spans="7:7" x14ac:dyDescent="0.25">
      <c r="G4589" s="54"/>
    </row>
    <row r="4590" spans="7:7" x14ac:dyDescent="0.25">
      <c r="G4590" s="54"/>
    </row>
    <row r="4591" spans="7:7" x14ac:dyDescent="0.25">
      <c r="G4591" s="54"/>
    </row>
    <row r="4592" spans="7:7" x14ac:dyDescent="0.25">
      <c r="G4592" s="54"/>
    </row>
    <row r="4593" spans="7:7" x14ac:dyDescent="0.25">
      <c r="G4593" s="54"/>
    </row>
    <row r="4594" spans="7:7" x14ac:dyDescent="0.25">
      <c r="G4594" s="54"/>
    </row>
    <row r="4595" spans="7:7" x14ac:dyDescent="0.25">
      <c r="G4595" s="54"/>
    </row>
    <row r="4596" spans="7:7" x14ac:dyDescent="0.25">
      <c r="G4596" s="54"/>
    </row>
    <row r="4597" spans="7:7" x14ac:dyDescent="0.25">
      <c r="G4597" s="54"/>
    </row>
    <row r="4598" spans="7:7" x14ac:dyDescent="0.25">
      <c r="G4598" s="54"/>
    </row>
    <row r="4599" spans="7:7" x14ac:dyDescent="0.25">
      <c r="G4599" s="54"/>
    </row>
    <row r="4600" spans="7:7" x14ac:dyDescent="0.25">
      <c r="G4600" s="54"/>
    </row>
    <row r="4601" spans="7:7" x14ac:dyDescent="0.25">
      <c r="G4601" s="54"/>
    </row>
    <row r="4602" spans="7:7" x14ac:dyDescent="0.25">
      <c r="G4602" s="54"/>
    </row>
    <row r="4603" spans="7:7" x14ac:dyDescent="0.25">
      <c r="G4603" s="54"/>
    </row>
    <row r="4604" spans="7:7" x14ac:dyDescent="0.25">
      <c r="G4604" s="54"/>
    </row>
    <row r="4605" spans="7:7" x14ac:dyDescent="0.25">
      <c r="G4605" s="54"/>
    </row>
    <row r="4606" spans="7:7" x14ac:dyDescent="0.25">
      <c r="G4606" s="54"/>
    </row>
    <row r="4607" spans="7:7" x14ac:dyDescent="0.25">
      <c r="G4607" s="54"/>
    </row>
    <row r="4608" spans="7:7" x14ac:dyDescent="0.25">
      <c r="G4608" s="54"/>
    </row>
    <row r="4609" spans="7:7" x14ac:dyDescent="0.25">
      <c r="G4609" s="54"/>
    </row>
    <row r="4610" spans="7:7" x14ac:dyDescent="0.25">
      <c r="G4610" s="54"/>
    </row>
    <row r="4611" spans="7:7" x14ac:dyDescent="0.25">
      <c r="G4611" s="54"/>
    </row>
    <row r="4612" spans="7:7" x14ac:dyDescent="0.25">
      <c r="G4612" s="54"/>
    </row>
    <row r="4613" spans="7:7" x14ac:dyDescent="0.25">
      <c r="G4613" s="54"/>
    </row>
    <row r="4614" spans="7:7" x14ac:dyDescent="0.25">
      <c r="G4614" s="54"/>
    </row>
    <row r="4615" spans="7:7" x14ac:dyDescent="0.25">
      <c r="G4615" s="54"/>
    </row>
    <row r="4616" spans="7:7" x14ac:dyDescent="0.25">
      <c r="G4616" s="54"/>
    </row>
    <row r="4617" spans="7:7" x14ac:dyDescent="0.25">
      <c r="G4617" s="54"/>
    </row>
    <row r="4618" spans="7:7" x14ac:dyDescent="0.25">
      <c r="G4618" s="54"/>
    </row>
    <row r="4619" spans="7:7" x14ac:dyDescent="0.25">
      <c r="G4619" s="54"/>
    </row>
    <row r="4620" spans="7:7" x14ac:dyDescent="0.25">
      <c r="G4620" s="54"/>
    </row>
    <row r="4621" spans="7:7" x14ac:dyDescent="0.25">
      <c r="G4621" s="54"/>
    </row>
    <row r="4622" spans="7:7" x14ac:dyDescent="0.25">
      <c r="G4622" s="54"/>
    </row>
    <row r="4623" spans="7:7" x14ac:dyDescent="0.25">
      <c r="G4623" s="54"/>
    </row>
    <row r="4624" spans="7:7" x14ac:dyDescent="0.25">
      <c r="G4624" s="54"/>
    </row>
    <row r="4625" spans="7:7" x14ac:dyDescent="0.25">
      <c r="G4625" s="54"/>
    </row>
    <row r="4626" spans="7:7" x14ac:dyDescent="0.25">
      <c r="G4626" s="54"/>
    </row>
    <row r="4627" spans="7:7" x14ac:dyDescent="0.25">
      <c r="G4627" s="54"/>
    </row>
    <row r="4628" spans="7:7" x14ac:dyDescent="0.25">
      <c r="G4628" s="54"/>
    </row>
    <row r="4629" spans="7:7" x14ac:dyDescent="0.25">
      <c r="G4629" s="54"/>
    </row>
    <row r="4630" spans="7:7" x14ac:dyDescent="0.25">
      <c r="G4630" s="54"/>
    </row>
    <row r="4631" spans="7:7" x14ac:dyDescent="0.25">
      <c r="G4631" s="54"/>
    </row>
    <row r="4632" spans="7:7" x14ac:dyDescent="0.25">
      <c r="G4632" s="54"/>
    </row>
    <row r="4633" spans="7:7" x14ac:dyDescent="0.25">
      <c r="G4633" s="54"/>
    </row>
    <row r="4634" spans="7:7" x14ac:dyDescent="0.25">
      <c r="G4634" s="54"/>
    </row>
    <row r="4635" spans="7:7" x14ac:dyDescent="0.25">
      <c r="G4635" s="54"/>
    </row>
    <row r="4636" spans="7:7" x14ac:dyDescent="0.25">
      <c r="G4636" s="54"/>
    </row>
    <row r="4637" spans="7:7" x14ac:dyDescent="0.25">
      <c r="G4637" s="54"/>
    </row>
    <row r="4638" spans="7:7" x14ac:dyDescent="0.25">
      <c r="G4638" s="54"/>
    </row>
    <row r="4639" spans="7:7" x14ac:dyDescent="0.25">
      <c r="G4639" s="54"/>
    </row>
    <row r="4640" spans="7:7" x14ac:dyDescent="0.25">
      <c r="G4640" s="54"/>
    </row>
    <row r="4641" spans="7:7" x14ac:dyDescent="0.25">
      <c r="G4641" s="54"/>
    </row>
    <row r="4642" spans="7:7" x14ac:dyDescent="0.25">
      <c r="G4642" s="54"/>
    </row>
    <row r="4643" spans="7:7" x14ac:dyDescent="0.25">
      <c r="G4643" s="54"/>
    </row>
    <row r="4644" spans="7:7" x14ac:dyDescent="0.25">
      <c r="G4644" s="54"/>
    </row>
    <row r="4645" spans="7:7" x14ac:dyDescent="0.25">
      <c r="G4645" s="54"/>
    </row>
    <row r="4646" spans="7:7" x14ac:dyDescent="0.25">
      <c r="G4646" s="54"/>
    </row>
    <row r="4647" spans="7:7" x14ac:dyDescent="0.25">
      <c r="G4647" s="54"/>
    </row>
    <row r="4648" spans="7:7" x14ac:dyDescent="0.25">
      <c r="G4648" s="54"/>
    </row>
    <row r="4649" spans="7:7" x14ac:dyDescent="0.25">
      <c r="G4649" s="54"/>
    </row>
    <row r="4650" spans="7:7" x14ac:dyDescent="0.25">
      <c r="G4650" s="54"/>
    </row>
    <row r="4651" spans="7:7" x14ac:dyDescent="0.25">
      <c r="G4651" s="54"/>
    </row>
    <row r="4652" spans="7:7" x14ac:dyDescent="0.25">
      <c r="G4652" s="54"/>
    </row>
    <row r="4653" spans="7:7" x14ac:dyDescent="0.25">
      <c r="G4653" s="54"/>
    </row>
    <row r="4654" spans="7:7" x14ac:dyDescent="0.25">
      <c r="G4654" s="54"/>
    </row>
    <row r="4655" spans="7:7" x14ac:dyDescent="0.25">
      <c r="G4655" s="54"/>
    </row>
    <row r="4656" spans="7:7" x14ac:dyDescent="0.25">
      <c r="G4656" s="54"/>
    </row>
    <row r="4657" spans="7:7" x14ac:dyDescent="0.25">
      <c r="G4657" s="54"/>
    </row>
    <row r="4658" spans="7:7" x14ac:dyDescent="0.25">
      <c r="G4658" s="54"/>
    </row>
    <row r="4659" spans="7:7" x14ac:dyDescent="0.25">
      <c r="G4659" s="54"/>
    </row>
    <row r="4660" spans="7:7" x14ac:dyDescent="0.25">
      <c r="G4660" s="54"/>
    </row>
    <row r="4661" spans="7:7" x14ac:dyDescent="0.25">
      <c r="G4661" s="54"/>
    </row>
    <row r="4662" spans="7:7" x14ac:dyDescent="0.25">
      <c r="G4662" s="54"/>
    </row>
    <row r="4663" spans="7:7" x14ac:dyDescent="0.25">
      <c r="G4663" s="54"/>
    </row>
    <row r="4664" spans="7:7" x14ac:dyDescent="0.25">
      <c r="G4664" s="54"/>
    </row>
    <row r="4665" spans="7:7" x14ac:dyDescent="0.25">
      <c r="G4665" s="54"/>
    </row>
    <row r="4666" spans="7:7" x14ac:dyDescent="0.25">
      <c r="G4666" s="54"/>
    </row>
    <row r="4667" spans="7:7" x14ac:dyDescent="0.25">
      <c r="G4667" s="54"/>
    </row>
    <row r="4668" spans="7:7" x14ac:dyDescent="0.25">
      <c r="G4668" s="54"/>
    </row>
    <row r="4669" spans="7:7" x14ac:dyDescent="0.25">
      <c r="G4669" s="54"/>
    </row>
    <row r="4670" spans="7:7" x14ac:dyDescent="0.25">
      <c r="G4670" s="54"/>
    </row>
    <row r="4671" spans="7:7" x14ac:dyDescent="0.25">
      <c r="G4671" s="54"/>
    </row>
    <row r="4672" spans="7:7" x14ac:dyDescent="0.25">
      <c r="G4672" s="54"/>
    </row>
    <row r="4673" spans="7:7" x14ac:dyDescent="0.25">
      <c r="G4673" s="54"/>
    </row>
    <row r="4674" spans="7:7" x14ac:dyDescent="0.25">
      <c r="G4674" s="54"/>
    </row>
    <row r="4675" spans="7:7" x14ac:dyDescent="0.25">
      <c r="G4675" s="54"/>
    </row>
    <row r="4676" spans="7:7" x14ac:dyDescent="0.25">
      <c r="G4676" s="54"/>
    </row>
    <row r="4677" spans="7:7" x14ac:dyDescent="0.25">
      <c r="G4677" s="54"/>
    </row>
    <row r="4678" spans="7:7" x14ac:dyDescent="0.25">
      <c r="G4678" s="54"/>
    </row>
    <row r="4679" spans="7:7" x14ac:dyDescent="0.25">
      <c r="G4679" s="54"/>
    </row>
    <row r="4680" spans="7:7" x14ac:dyDescent="0.25">
      <c r="G4680" s="54"/>
    </row>
    <row r="4681" spans="7:7" x14ac:dyDescent="0.25">
      <c r="G4681" s="54"/>
    </row>
    <row r="4682" spans="7:7" x14ac:dyDescent="0.25">
      <c r="G4682" s="54"/>
    </row>
    <row r="4683" spans="7:7" x14ac:dyDescent="0.25">
      <c r="G4683" s="54"/>
    </row>
    <row r="4684" spans="7:7" x14ac:dyDescent="0.25">
      <c r="G4684" s="54"/>
    </row>
    <row r="4685" spans="7:7" x14ac:dyDescent="0.25">
      <c r="G4685" s="54"/>
    </row>
    <row r="4686" spans="7:7" x14ac:dyDescent="0.25">
      <c r="G4686" s="54"/>
    </row>
    <row r="4687" spans="7:7" x14ac:dyDescent="0.25">
      <c r="G4687" s="54"/>
    </row>
    <row r="4688" spans="7:7" x14ac:dyDescent="0.25">
      <c r="G4688" s="54"/>
    </row>
    <row r="4689" spans="7:7" x14ac:dyDescent="0.25">
      <c r="G4689" s="54"/>
    </row>
    <row r="4690" spans="7:7" x14ac:dyDescent="0.25">
      <c r="G4690" s="54"/>
    </row>
    <row r="4691" spans="7:7" x14ac:dyDescent="0.25">
      <c r="G4691" s="54"/>
    </row>
    <row r="4692" spans="7:7" x14ac:dyDescent="0.25">
      <c r="G4692" s="54"/>
    </row>
    <row r="4693" spans="7:7" x14ac:dyDescent="0.25">
      <c r="G4693" s="54"/>
    </row>
    <row r="4694" spans="7:7" x14ac:dyDescent="0.25">
      <c r="G4694" s="54"/>
    </row>
    <row r="4695" spans="7:7" x14ac:dyDescent="0.25">
      <c r="G4695" s="54"/>
    </row>
    <row r="4696" spans="7:7" x14ac:dyDescent="0.25">
      <c r="G4696" s="54"/>
    </row>
    <row r="4697" spans="7:7" x14ac:dyDescent="0.25">
      <c r="G4697" s="54"/>
    </row>
    <row r="4698" spans="7:7" x14ac:dyDescent="0.25">
      <c r="G4698" s="54"/>
    </row>
    <row r="4699" spans="7:7" x14ac:dyDescent="0.25">
      <c r="G4699" s="54"/>
    </row>
    <row r="4700" spans="7:7" x14ac:dyDescent="0.25">
      <c r="G4700" s="54"/>
    </row>
    <row r="4701" spans="7:7" x14ac:dyDescent="0.25">
      <c r="G4701" s="54"/>
    </row>
    <row r="4702" spans="7:7" x14ac:dyDescent="0.25">
      <c r="G4702" s="54"/>
    </row>
    <row r="4703" spans="7:7" x14ac:dyDescent="0.25">
      <c r="G4703" s="54"/>
    </row>
    <row r="4704" spans="7:7" x14ac:dyDescent="0.25">
      <c r="G4704" s="54"/>
    </row>
    <row r="4705" spans="7:7" x14ac:dyDescent="0.25">
      <c r="G4705" s="54"/>
    </row>
    <row r="4706" spans="7:7" x14ac:dyDescent="0.25">
      <c r="G4706" s="54"/>
    </row>
    <row r="4707" spans="7:7" x14ac:dyDescent="0.25">
      <c r="G4707" s="54"/>
    </row>
    <row r="4708" spans="7:7" x14ac:dyDescent="0.25">
      <c r="G4708" s="54"/>
    </row>
    <row r="4709" spans="7:7" x14ac:dyDescent="0.25">
      <c r="G4709" s="54"/>
    </row>
    <row r="4710" spans="7:7" x14ac:dyDescent="0.25">
      <c r="G4710" s="54"/>
    </row>
    <row r="4711" spans="7:7" x14ac:dyDescent="0.25">
      <c r="G4711" s="54"/>
    </row>
    <row r="4712" spans="7:7" x14ac:dyDescent="0.25">
      <c r="G4712" s="54"/>
    </row>
    <row r="4713" spans="7:7" x14ac:dyDescent="0.25">
      <c r="G4713" s="54"/>
    </row>
    <row r="4714" spans="7:7" x14ac:dyDescent="0.25">
      <c r="G4714" s="54"/>
    </row>
    <row r="4715" spans="7:7" x14ac:dyDescent="0.25">
      <c r="G4715" s="54"/>
    </row>
    <row r="4716" spans="7:7" x14ac:dyDescent="0.25">
      <c r="G4716" s="54"/>
    </row>
    <row r="4717" spans="7:7" x14ac:dyDescent="0.25">
      <c r="G4717" s="54"/>
    </row>
    <row r="4718" spans="7:7" x14ac:dyDescent="0.25">
      <c r="G4718" s="54"/>
    </row>
    <row r="4719" spans="7:7" x14ac:dyDescent="0.25">
      <c r="G4719" s="54"/>
    </row>
    <row r="4720" spans="7:7" x14ac:dyDescent="0.25">
      <c r="G4720" s="54"/>
    </row>
    <row r="4721" spans="7:7" x14ac:dyDescent="0.25">
      <c r="G4721" s="54"/>
    </row>
    <row r="4722" spans="7:7" x14ac:dyDescent="0.25">
      <c r="G4722" s="54"/>
    </row>
    <row r="4723" spans="7:7" x14ac:dyDescent="0.25">
      <c r="G4723" s="54"/>
    </row>
    <row r="4724" spans="7:7" x14ac:dyDescent="0.25">
      <c r="G4724" s="54"/>
    </row>
    <row r="4725" spans="7:7" x14ac:dyDescent="0.25">
      <c r="G4725" s="54"/>
    </row>
    <row r="4726" spans="7:7" x14ac:dyDescent="0.25">
      <c r="G4726" s="54"/>
    </row>
    <row r="4727" spans="7:7" x14ac:dyDescent="0.25">
      <c r="G4727" s="54"/>
    </row>
    <row r="4728" spans="7:7" x14ac:dyDescent="0.25">
      <c r="G4728" s="54"/>
    </row>
    <row r="4729" spans="7:7" x14ac:dyDescent="0.25">
      <c r="G4729" s="54"/>
    </row>
    <row r="4730" spans="7:7" x14ac:dyDescent="0.25">
      <c r="G4730" s="54"/>
    </row>
    <row r="4731" spans="7:7" x14ac:dyDescent="0.25">
      <c r="G4731" s="54"/>
    </row>
    <row r="4732" spans="7:7" x14ac:dyDescent="0.25">
      <c r="G4732" s="54"/>
    </row>
    <row r="4733" spans="7:7" x14ac:dyDescent="0.25">
      <c r="G4733" s="54"/>
    </row>
    <row r="4734" spans="7:7" x14ac:dyDescent="0.25">
      <c r="G4734" s="54"/>
    </row>
    <row r="4735" spans="7:7" x14ac:dyDescent="0.25">
      <c r="G4735" s="54"/>
    </row>
    <row r="4736" spans="7:7" x14ac:dyDescent="0.25">
      <c r="G4736" s="54"/>
    </row>
    <row r="4737" spans="7:7" x14ac:dyDescent="0.25">
      <c r="G4737" s="54"/>
    </row>
    <row r="4738" spans="7:7" x14ac:dyDescent="0.25">
      <c r="G4738" s="54"/>
    </row>
    <row r="4739" spans="7:7" x14ac:dyDescent="0.25">
      <c r="G4739" s="54"/>
    </row>
    <row r="4740" spans="7:7" x14ac:dyDescent="0.25">
      <c r="G4740" s="54"/>
    </row>
    <row r="4741" spans="7:7" x14ac:dyDescent="0.25">
      <c r="G4741" s="54"/>
    </row>
    <row r="4742" spans="7:7" x14ac:dyDescent="0.25">
      <c r="G4742" s="54"/>
    </row>
    <row r="4743" spans="7:7" x14ac:dyDescent="0.25">
      <c r="G4743" s="54"/>
    </row>
    <row r="4744" spans="7:7" x14ac:dyDescent="0.25">
      <c r="G4744" s="54"/>
    </row>
    <row r="4745" spans="7:7" x14ac:dyDescent="0.25">
      <c r="G4745" s="54"/>
    </row>
    <row r="4746" spans="7:7" x14ac:dyDescent="0.25">
      <c r="G4746" s="54"/>
    </row>
    <row r="4747" spans="7:7" x14ac:dyDescent="0.25">
      <c r="G4747" s="54"/>
    </row>
    <row r="4748" spans="7:7" x14ac:dyDescent="0.25">
      <c r="G4748" s="54"/>
    </row>
    <row r="4749" spans="7:7" x14ac:dyDescent="0.25">
      <c r="G4749" s="54"/>
    </row>
    <row r="4750" spans="7:7" x14ac:dyDescent="0.25">
      <c r="G4750" s="54"/>
    </row>
    <row r="4751" spans="7:7" x14ac:dyDescent="0.25">
      <c r="G4751" s="54"/>
    </row>
    <row r="4752" spans="7:7" x14ac:dyDescent="0.25">
      <c r="G4752" s="54"/>
    </row>
    <row r="4753" spans="7:7" x14ac:dyDescent="0.25">
      <c r="G4753" s="54"/>
    </row>
    <row r="4754" spans="7:7" x14ac:dyDescent="0.25">
      <c r="G4754" s="54"/>
    </row>
    <row r="4755" spans="7:7" x14ac:dyDescent="0.25">
      <c r="G4755" s="54"/>
    </row>
    <row r="4756" spans="7:7" x14ac:dyDescent="0.25">
      <c r="G4756" s="54"/>
    </row>
    <row r="4757" spans="7:7" x14ac:dyDescent="0.25">
      <c r="G4757" s="54"/>
    </row>
    <row r="4758" spans="7:7" x14ac:dyDescent="0.25">
      <c r="G4758" s="54"/>
    </row>
    <row r="4759" spans="7:7" x14ac:dyDescent="0.25">
      <c r="G4759" s="54"/>
    </row>
    <row r="4760" spans="7:7" x14ac:dyDescent="0.25">
      <c r="G4760" s="54"/>
    </row>
    <row r="4761" spans="7:7" x14ac:dyDescent="0.25">
      <c r="G4761" s="54"/>
    </row>
    <row r="4762" spans="7:7" x14ac:dyDescent="0.25">
      <c r="G4762" s="54"/>
    </row>
    <row r="4763" spans="7:7" x14ac:dyDescent="0.25">
      <c r="G4763" s="54"/>
    </row>
    <row r="4764" spans="7:7" x14ac:dyDescent="0.25">
      <c r="G4764" s="54"/>
    </row>
    <row r="4765" spans="7:7" x14ac:dyDescent="0.25">
      <c r="G4765" s="54"/>
    </row>
    <row r="4766" spans="7:7" x14ac:dyDescent="0.25">
      <c r="G4766" s="54"/>
    </row>
    <row r="4767" spans="7:7" x14ac:dyDescent="0.25">
      <c r="G4767" s="54"/>
    </row>
    <row r="4768" spans="7:7" x14ac:dyDescent="0.25">
      <c r="G4768" s="54"/>
    </row>
    <row r="4769" spans="7:7" x14ac:dyDescent="0.25">
      <c r="G4769" s="54"/>
    </row>
    <row r="4770" spans="7:7" x14ac:dyDescent="0.25">
      <c r="G4770" s="54"/>
    </row>
    <row r="4771" spans="7:7" x14ac:dyDescent="0.25">
      <c r="G4771" s="54"/>
    </row>
    <row r="4772" spans="7:7" x14ac:dyDescent="0.25">
      <c r="G4772" s="54"/>
    </row>
    <row r="4773" spans="7:7" x14ac:dyDescent="0.25">
      <c r="G4773" s="54"/>
    </row>
    <row r="4774" spans="7:7" x14ac:dyDescent="0.25">
      <c r="G4774" s="54"/>
    </row>
    <row r="4775" spans="7:7" x14ac:dyDescent="0.25">
      <c r="G4775" s="54"/>
    </row>
    <row r="4776" spans="7:7" x14ac:dyDescent="0.25">
      <c r="G4776" s="54"/>
    </row>
    <row r="4777" spans="7:7" x14ac:dyDescent="0.25">
      <c r="G4777" s="54"/>
    </row>
    <row r="4778" spans="7:7" x14ac:dyDescent="0.25">
      <c r="G4778" s="54"/>
    </row>
    <row r="4779" spans="7:7" x14ac:dyDescent="0.25">
      <c r="G4779" s="54"/>
    </row>
    <row r="4780" spans="7:7" x14ac:dyDescent="0.25">
      <c r="G4780" s="54"/>
    </row>
    <row r="4781" spans="7:7" x14ac:dyDescent="0.25">
      <c r="G4781" s="54"/>
    </row>
    <row r="4782" spans="7:7" x14ac:dyDescent="0.25">
      <c r="G4782" s="54"/>
    </row>
    <row r="4783" spans="7:7" x14ac:dyDescent="0.25">
      <c r="G4783" s="54"/>
    </row>
    <row r="4784" spans="7:7" x14ac:dyDescent="0.25">
      <c r="G4784" s="54"/>
    </row>
    <row r="4785" spans="7:7" x14ac:dyDescent="0.25">
      <c r="G4785" s="54"/>
    </row>
    <row r="4786" spans="7:7" x14ac:dyDescent="0.25">
      <c r="G4786" s="54"/>
    </row>
    <row r="4787" spans="7:7" x14ac:dyDescent="0.25">
      <c r="G4787" s="54"/>
    </row>
    <row r="4788" spans="7:7" x14ac:dyDescent="0.25">
      <c r="G4788" s="54"/>
    </row>
    <row r="4789" spans="7:7" x14ac:dyDescent="0.25">
      <c r="G4789" s="54"/>
    </row>
    <row r="4790" spans="7:7" x14ac:dyDescent="0.25">
      <c r="G4790" s="54"/>
    </row>
    <row r="4791" spans="7:7" x14ac:dyDescent="0.25">
      <c r="G4791" s="54"/>
    </row>
    <row r="4792" spans="7:7" x14ac:dyDescent="0.25">
      <c r="G4792" s="54"/>
    </row>
    <row r="4793" spans="7:7" x14ac:dyDescent="0.25">
      <c r="G4793" s="54"/>
    </row>
    <row r="4794" spans="7:7" x14ac:dyDescent="0.25">
      <c r="G4794" s="54"/>
    </row>
    <row r="4795" spans="7:7" x14ac:dyDescent="0.25">
      <c r="G4795" s="54"/>
    </row>
    <row r="4796" spans="7:7" x14ac:dyDescent="0.25">
      <c r="G4796" s="54"/>
    </row>
    <row r="4797" spans="7:7" x14ac:dyDescent="0.25">
      <c r="G4797" s="54"/>
    </row>
    <row r="4798" spans="7:7" x14ac:dyDescent="0.25">
      <c r="G4798" s="54"/>
    </row>
    <row r="4799" spans="7:7" x14ac:dyDescent="0.25">
      <c r="G4799" s="54"/>
    </row>
    <row r="4800" spans="7:7" x14ac:dyDescent="0.25">
      <c r="G4800" s="54"/>
    </row>
    <row r="4801" spans="7:7" x14ac:dyDescent="0.25">
      <c r="G4801" s="54"/>
    </row>
    <row r="4802" spans="7:7" x14ac:dyDescent="0.25">
      <c r="G4802" s="54"/>
    </row>
    <row r="4803" spans="7:7" x14ac:dyDescent="0.25">
      <c r="G4803" s="54"/>
    </row>
    <row r="4804" spans="7:7" x14ac:dyDescent="0.25">
      <c r="G4804" s="54"/>
    </row>
    <row r="4805" spans="7:7" x14ac:dyDescent="0.25">
      <c r="G4805" s="54"/>
    </row>
    <row r="4806" spans="7:7" x14ac:dyDescent="0.25">
      <c r="G4806" s="54"/>
    </row>
    <row r="4807" spans="7:7" x14ac:dyDescent="0.25">
      <c r="G4807" s="54"/>
    </row>
    <row r="4808" spans="7:7" x14ac:dyDescent="0.25">
      <c r="G4808" s="54"/>
    </row>
    <row r="4809" spans="7:7" x14ac:dyDescent="0.25">
      <c r="G4809" s="54"/>
    </row>
    <row r="4810" spans="7:7" x14ac:dyDescent="0.25">
      <c r="G4810" s="54"/>
    </row>
    <row r="4811" spans="7:7" x14ac:dyDescent="0.25">
      <c r="G4811" s="54"/>
    </row>
    <row r="4812" spans="7:7" x14ac:dyDescent="0.25">
      <c r="G4812" s="54"/>
    </row>
    <row r="4813" spans="7:7" x14ac:dyDescent="0.25">
      <c r="G4813" s="54"/>
    </row>
    <row r="4814" spans="7:7" x14ac:dyDescent="0.25">
      <c r="G4814" s="54"/>
    </row>
    <row r="4815" spans="7:7" x14ac:dyDescent="0.25">
      <c r="G4815" s="54"/>
    </row>
    <row r="4816" spans="7:7" x14ac:dyDescent="0.25">
      <c r="G4816" s="54"/>
    </row>
    <row r="4817" spans="7:7" x14ac:dyDescent="0.25">
      <c r="G4817" s="54"/>
    </row>
    <row r="4818" spans="7:7" x14ac:dyDescent="0.25">
      <c r="G4818" s="54"/>
    </row>
    <row r="4819" spans="7:7" x14ac:dyDescent="0.25">
      <c r="G4819" s="54"/>
    </row>
    <row r="4820" spans="7:7" x14ac:dyDescent="0.25">
      <c r="G4820" s="54"/>
    </row>
    <row r="4821" spans="7:7" x14ac:dyDescent="0.25">
      <c r="G4821" s="54"/>
    </row>
    <row r="4822" spans="7:7" x14ac:dyDescent="0.25">
      <c r="G4822" s="54"/>
    </row>
    <row r="4823" spans="7:7" x14ac:dyDescent="0.25">
      <c r="G4823" s="54"/>
    </row>
    <row r="4824" spans="7:7" x14ac:dyDescent="0.25">
      <c r="G4824" s="54"/>
    </row>
    <row r="4825" spans="7:7" x14ac:dyDescent="0.25">
      <c r="G4825" s="54"/>
    </row>
    <row r="4826" spans="7:7" x14ac:dyDescent="0.25">
      <c r="G4826" s="54"/>
    </row>
    <row r="4827" spans="7:7" x14ac:dyDescent="0.25">
      <c r="G4827" s="54"/>
    </row>
    <row r="4828" spans="7:7" x14ac:dyDescent="0.25">
      <c r="G4828" s="54"/>
    </row>
    <row r="4829" spans="7:7" x14ac:dyDescent="0.25">
      <c r="G4829" s="54"/>
    </row>
    <row r="4830" spans="7:7" x14ac:dyDescent="0.25">
      <c r="G4830" s="54"/>
    </row>
    <row r="4831" spans="7:7" x14ac:dyDescent="0.25">
      <c r="G4831" s="54"/>
    </row>
    <row r="4832" spans="7:7" x14ac:dyDescent="0.25">
      <c r="G4832" s="54"/>
    </row>
    <row r="4833" spans="7:7" x14ac:dyDescent="0.25">
      <c r="G4833" s="54"/>
    </row>
    <row r="4834" spans="7:7" x14ac:dyDescent="0.25">
      <c r="G4834" s="54"/>
    </row>
    <row r="4835" spans="7:7" x14ac:dyDescent="0.25">
      <c r="G4835" s="54"/>
    </row>
    <row r="4836" spans="7:7" x14ac:dyDescent="0.25">
      <c r="G4836" s="54"/>
    </row>
    <row r="4837" spans="7:7" x14ac:dyDescent="0.25">
      <c r="G4837" s="54"/>
    </row>
    <row r="4838" spans="7:7" x14ac:dyDescent="0.25">
      <c r="G4838" s="54"/>
    </row>
    <row r="4839" spans="7:7" x14ac:dyDescent="0.25">
      <c r="G4839" s="54"/>
    </row>
    <row r="4840" spans="7:7" x14ac:dyDescent="0.25">
      <c r="G4840" s="54"/>
    </row>
    <row r="4841" spans="7:7" x14ac:dyDescent="0.25">
      <c r="G4841" s="54"/>
    </row>
    <row r="4842" spans="7:7" x14ac:dyDescent="0.25">
      <c r="G4842" s="54"/>
    </row>
    <row r="4843" spans="7:7" x14ac:dyDescent="0.25">
      <c r="G4843" s="54"/>
    </row>
    <row r="4844" spans="7:7" x14ac:dyDescent="0.25">
      <c r="G4844" s="54"/>
    </row>
    <row r="4845" spans="7:7" x14ac:dyDescent="0.25">
      <c r="G4845" s="54"/>
    </row>
    <row r="4846" spans="7:7" x14ac:dyDescent="0.25">
      <c r="G4846" s="54"/>
    </row>
    <row r="4847" spans="7:7" x14ac:dyDescent="0.25">
      <c r="G4847" s="54"/>
    </row>
    <row r="4848" spans="7:7" x14ac:dyDescent="0.25">
      <c r="G4848" s="54"/>
    </row>
    <row r="4849" spans="7:7" x14ac:dyDescent="0.25">
      <c r="G4849" s="54"/>
    </row>
    <row r="4850" spans="7:7" x14ac:dyDescent="0.25">
      <c r="G4850" s="54"/>
    </row>
    <row r="4851" spans="7:7" x14ac:dyDescent="0.25">
      <c r="G4851" s="54"/>
    </row>
    <row r="4852" spans="7:7" x14ac:dyDescent="0.25">
      <c r="G4852" s="54"/>
    </row>
    <row r="4853" spans="7:7" x14ac:dyDescent="0.25">
      <c r="G4853" s="54"/>
    </row>
    <row r="4854" spans="7:7" x14ac:dyDescent="0.25">
      <c r="G4854" s="54"/>
    </row>
    <row r="4855" spans="7:7" x14ac:dyDescent="0.25">
      <c r="G4855" s="54"/>
    </row>
    <row r="4856" spans="7:7" x14ac:dyDescent="0.25">
      <c r="G4856" s="54"/>
    </row>
    <row r="4857" spans="7:7" x14ac:dyDescent="0.25">
      <c r="G4857" s="54"/>
    </row>
    <row r="4858" spans="7:7" x14ac:dyDescent="0.25">
      <c r="G4858" s="54"/>
    </row>
    <row r="4859" spans="7:7" x14ac:dyDescent="0.25">
      <c r="G4859" s="54"/>
    </row>
    <row r="4860" spans="7:7" x14ac:dyDescent="0.25">
      <c r="G4860" s="54"/>
    </row>
    <row r="4861" spans="7:7" x14ac:dyDescent="0.25">
      <c r="G4861" s="54"/>
    </row>
    <row r="4862" spans="7:7" x14ac:dyDescent="0.25">
      <c r="G4862" s="54"/>
    </row>
    <row r="4863" spans="7:7" x14ac:dyDescent="0.25">
      <c r="G4863" s="54"/>
    </row>
    <row r="4864" spans="7:7" x14ac:dyDescent="0.25">
      <c r="G4864" s="54"/>
    </row>
    <row r="4865" spans="7:7" x14ac:dyDescent="0.25">
      <c r="G4865" s="54"/>
    </row>
    <row r="4866" spans="7:7" x14ac:dyDescent="0.25">
      <c r="G4866" s="54"/>
    </row>
    <row r="4867" spans="7:7" x14ac:dyDescent="0.25">
      <c r="G4867" s="54"/>
    </row>
    <row r="4868" spans="7:7" x14ac:dyDescent="0.25">
      <c r="G4868" s="54"/>
    </row>
    <row r="4869" spans="7:7" x14ac:dyDescent="0.25">
      <c r="G4869" s="54"/>
    </row>
    <row r="4870" spans="7:7" x14ac:dyDescent="0.25">
      <c r="G4870" s="54"/>
    </row>
    <row r="4871" spans="7:7" x14ac:dyDescent="0.25">
      <c r="G4871" s="54"/>
    </row>
    <row r="4872" spans="7:7" x14ac:dyDescent="0.25">
      <c r="G4872" s="54"/>
    </row>
    <row r="4873" spans="7:7" x14ac:dyDescent="0.25">
      <c r="G4873" s="54"/>
    </row>
    <row r="4874" spans="7:7" x14ac:dyDescent="0.25">
      <c r="G4874" s="54"/>
    </row>
    <row r="4875" spans="7:7" x14ac:dyDescent="0.25">
      <c r="G4875" s="54"/>
    </row>
    <row r="4876" spans="7:7" x14ac:dyDescent="0.25">
      <c r="G4876" s="54"/>
    </row>
    <row r="4877" spans="7:7" x14ac:dyDescent="0.25">
      <c r="G4877" s="54"/>
    </row>
    <row r="4878" spans="7:7" x14ac:dyDescent="0.25">
      <c r="G4878" s="54"/>
    </row>
    <row r="4879" spans="7:7" x14ac:dyDescent="0.25">
      <c r="G4879" s="54"/>
    </row>
    <row r="4880" spans="7:7" x14ac:dyDescent="0.25">
      <c r="G4880" s="54"/>
    </row>
    <row r="4881" spans="7:7" x14ac:dyDescent="0.25">
      <c r="G4881" s="54"/>
    </row>
    <row r="4882" spans="7:7" x14ac:dyDescent="0.25">
      <c r="G4882" s="54"/>
    </row>
    <row r="4883" spans="7:7" x14ac:dyDescent="0.25">
      <c r="G4883" s="54"/>
    </row>
    <row r="4884" spans="7:7" x14ac:dyDescent="0.25">
      <c r="G4884" s="54"/>
    </row>
    <row r="4885" spans="7:7" x14ac:dyDescent="0.25">
      <c r="G4885" s="54"/>
    </row>
    <row r="4886" spans="7:7" x14ac:dyDescent="0.25">
      <c r="G4886" s="54"/>
    </row>
    <row r="4887" spans="7:7" x14ac:dyDescent="0.25">
      <c r="G4887" s="54"/>
    </row>
    <row r="4888" spans="7:7" x14ac:dyDescent="0.25">
      <c r="G4888" s="54"/>
    </row>
    <row r="4889" spans="7:7" x14ac:dyDescent="0.25">
      <c r="G4889" s="54"/>
    </row>
    <row r="4890" spans="7:7" x14ac:dyDescent="0.25">
      <c r="G4890" s="54"/>
    </row>
    <row r="4891" spans="7:7" x14ac:dyDescent="0.25">
      <c r="G4891" s="54"/>
    </row>
    <row r="4892" spans="7:7" x14ac:dyDescent="0.25">
      <c r="G4892" s="54"/>
    </row>
    <row r="4893" spans="7:7" x14ac:dyDescent="0.25">
      <c r="G4893" s="54"/>
    </row>
    <row r="4894" spans="7:7" x14ac:dyDescent="0.25">
      <c r="G4894" s="54"/>
    </row>
    <row r="4895" spans="7:7" x14ac:dyDescent="0.25">
      <c r="G4895" s="54"/>
    </row>
    <row r="4896" spans="7:7" x14ac:dyDescent="0.25">
      <c r="G4896" s="54"/>
    </row>
    <row r="4897" spans="7:7" x14ac:dyDescent="0.25">
      <c r="G4897" s="54"/>
    </row>
    <row r="4898" spans="7:7" x14ac:dyDescent="0.25">
      <c r="G4898" s="54"/>
    </row>
    <row r="4899" spans="7:7" x14ac:dyDescent="0.25">
      <c r="G4899" s="54"/>
    </row>
    <row r="4900" spans="7:7" x14ac:dyDescent="0.25">
      <c r="G4900" s="54"/>
    </row>
    <row r="4901" spans="7:7" x14ac:dyDescent="0.25">
      <c r="G4901" s="54"/>
    </row>
    <row r="4902" spans="7:7" x14ac:dyDescent="0.25">
      <c r="G4902" s="54"/>
    </row>
    <row r="4903" spans="7:7" x14ac:dyDescent="0.25">
      <c r="G4903" s="54"/>
    </row>
    <row r="4904" spans="7:7" x14ac:dyDescent="0.25">
      <c r="G4904" s="54"/>
    </row>
    <row r="4905" spans="7:7" x14ac:dyDescent="0.25">
      <c r="G4905" s="54"/>
    </row>
    <row r="4906" spans="7:7" x14ac:dyDescent="0.25">
      <c r="G4906" s="54"/>
    </row>
    <row r="4907" spans="7:7" x14ac:dyDescent="0.25">
      <c r="G4907" s="54"/>
    </row>
    <row r="4908" spans="7:7" x14ac:dyDescent="0.25">
      <c r="G4908" s="54"/>
    </row>
    <row r="4909" spans="7:7" x14ac:dyDescent="0.25">
      <c r="G4909" s="54"/>
    </row>
    <row r="4910" spans="7:7" x14ac:dyDescent="0.25">
      <c r="G4910" s="54"/>
    </row>
    <row r="4911" spans="7:7" x14ac:dyDescent="0.25">
      <c r="G4911" s="54"/>
    </row>
    <row r="4912" spans="7:7" x14ac:dyDescent="0.25">
      <c r="G4912" s="54"/>
    </row>
    <row r="4913" spans="7:7" x14ac:dyDescent="0.25">
      <c r="G4913" s="54"/>
    </row>
    <row r="4914" spans="7:7" x14ac:dyDescent="0.25">
      <c r="G4914" s="54"/>
    </row>
    <row r="4915" spans="7:7" x14ac:dyDescent="0.25">
      <c r="G4915" s="54"/>
    </row>
    <row r="4916" spans="7:7" x14ac:dyDescent="0.25">
      <c r="G4916" s="54"/>
    </row>
    <row r="4917" spans="7:7" x14ac:dyDescent="0.25">
      <c r="G4917" s="54"/>
    </row>
    <row r="4918" spans="7:7" x14ac:dyDescent="0.25">
      <c r="G4918" s="54"/>
    </row>
    <row r="4919" spans="7:7" x14ac:dyDescent="0.25">
      <c r="G4919" s="54"/>
    </row>
    <row r="4920" spans="7:7" x14ac:dyDescent="0.25">
      <c r="G4920" s="54"/>
    </row>
    <row r="4921" spans="7:7" x14ac:dyDescent="0.25">
      <c r="G4921" s="54"/>
    </row>
    <row r="4922" spans="7:7" x14ac:dyDescent="0.25">
      <c r="G4922" s="54"/>
    </row>
    <row r="4923" spans="7:7" x14ac:dyDescent="0.25">
      <c r="G4923" s="54"/>
    </row>
    <row r="4924" spans="7:7" x14ac:dyDescent="0.25">
      <c r="G4924" s="54"/>
    </row>
    <row r="4925" spans="7:7" x14ac:dyDescent="0.25">
      <c r="G4925" s="54"/>
    </row>
    <row r="4926" spans="7:7" x14ac:dyDescent="0.25">
      <c r="G4926" s="54"/>
    </row>
    <row r="4927" spans="7:7" x14ac:dyDescent="0.25">
      <c r="G4927" s="54"/>
    </row>
    <row r="4928" spans="7:7" x14ac:dyDescent="0.25">
      <c r="G4928" s="54"/>
    </row>
    <row r="4929" spans="7:7" x14ac:dyDescent="0.25">
      <c r="G4929" s="54"/>
    </row>
    <row r="4930" spans="7:7" x14ac:dyDescent="0.25">
      <c r="G4930" s="54"/>
    </row>
    <row r="4931" spans="7:7" x14ac:dyDescent="0.25">
      <c r="G4931" s="54"/>
    </row>
    <row r="4932" spans="7:7" x14ac:dyDescent="0.25">
      <c r="G4932" s="54"/>
    </row>
    <row r="4933" spans="7:7" x14ac:dyDescent="0.25">
      <c r="G4933" s="54"/>
    </row>
    <row r="4934" spans="7:7" x14ac:dyDescent="0.25">
      <c r="G4934" s="54"/>
    </row>
    <row r="4935" spans="7:7" x14ac:dyDescent="0.25">
      <c r="G4935" s="54"/>
    </row>
    <row r="4936" spans="7:7" x14ac:dyDescent="0.25">
      <c r="G4936" s="54"/>
    </row>
    <row r="4937" spans="7:7" x14ac:dyDescent="0.25">
      <c r="G4937" s="54"/>
    </row>
    <row r="4938" spans="7:7" x14ac:dyDescent="0.25">
      <c r="G4938" s="54"/>
    </row>
    <row r="4939" spans="7:7" x14ac:dyDescent="0.25">
      <c r="G4939" s="54"/>
    </row>
    <row r="4940" spans="7:7" x14ac:dyDescent="0.25">
      <c r="G4940" s="54"/>
    </row>
    <row r="4941" spans="7:7" x14ac:dyDescent="0.25">
      <c r="G4941" s="54"/>
    </row>
    <row r="4942" spans="7:7" x14ac:dyDescent="0.25">
      <c r="G4942" s="54"/>
    </row>
    <row r="4943" spans="7:7" x14ac:dyDescent="0.25">
      <c r="G4943" s="54"/>
    </row>
    <row r="4944" spans="7:7" x14ac:dyDescent="0.25">
      <c r="G4944" s="54"/>
    </row>
    <row r="4945" spans="7:7" x14ac:dyDescent="0.25">
      <c r="G4945" s="54"/>
    </row>
    <row r="4946" spans="7:7" x14ac:dyDescent="0.25">
      <c r="G4946" s="54"/>
    </row>
    <row r="4947" spans="7:7" x14ac:dyDescent="0.25">
      <c r="G4947" s="54"/>
    </row>
    <row r="4948" spans="7:7" x14ac:dyDescent="0.25">
      <c r="G4948" s="54"/>
    </row>
    <row r="4949" spans="7:7" x14ac:dyDescent="0.25">
      <c r="G4949" s="54"/>
    </row>
    <row r="4950" spans="7:7" x14ac:dyDescent="0.25">
      <c r="G4950" s="54"/>
    </row>
    <row r="4951" spans="7:7" x14ac:dyDescent="0.25">
      <c r="G4951" s="54"/>
    </row>
    <row r="4952" spans="7:7" x14ac:dyDescent="0.25">
      <c r="G4952" s="54"/>
    </row>
    <row r="4953" spans="7:7" x14ac:dyDescent="0.25">
      <c r="G4953" s="54"/>
    </row>
    <row r="4954" spans="7:7" x14ac:dyDescent="0.25">
      <c r="G4954" s="54"/>
    </row>
    <row r="4955" spans="7:7" x14ac:dyDescent="0.25">
      <c r="G4955" s="54"/>
    </row>
    <row r="4956" spans="7:7" x14ac:dyDescent="0.25">
      <c r="G4956" s="54"/>
    </row>
    <row r="4957" spans="7:7" x14ac:dyDescent="0.25">
      <c r="G4957" s="54"/>
    </row>
    <row r="4958" spans="7:7" x14ac:dyDescent="0.25">
      <c r="G4958" s="54"/>
    </row>
    <row r="4959" spans="7:7" x14ac:dyDescent="0.25">
      <c r="G4959" s="54"/>
    </row>
    <row r="4960" spans="7:7" x14ac:dyDescent="0.25">
      <c r="G4960" s="54"/>
    </row>
    <row r="4961" spans="7:7" x14ac:dyDescent="0.25">
      <c r="G4961" s="54"/>
    </row>
    <row r="4962" spans="7:7" x14ac:dyDescent="0.25">
      <c r="G4962" s="54"/>
    </row>
    <row r="4963" spans="7:7" x14ac:dyDescent="0.25">
      <c r="G4963" s="54"/>
    </row>
    <row r="4964" spans="7:7" x14ac:dyDescent="0.25">
      <c r="G4964" s="54"/>
    </row>
    <row r="4965" spans="7:7" x14ac:dyDescent="0.25">
      <c r="G4965" s="54"/>
    </row>
    <row r="4966" spans="7:7" x14ac:dyDescent="0.25">
      <c r="G4966" s="54"/>
    </row>
    <row r="4967" spans="7:7" x14ac:dyDescent="0.25">
      <c r="G4967" s="54"/>
    </row>
    <row r="4968" spans="7:7" x14ac:dyDescent="0.25">
      <c r="G4968" s="54"/>
    </row>
    <row r="4969" spans="7:7" x14ac:dyDescent="0.25">
      <c r="G4969" s="54"/>
    </row>
    <row r="4970" spans="7:7" x14ac:dyDescent="0.25">
      <c r="G4970" s="54"/>
    </row>
    <row r="4971" spans="7:7" x14ac:dyDescent="0.25">
      <c r="G4971" s="54"/>
    </row>
    <row r="4972" spans="7:7" x14ac:dyDescent="0.25">
      <c r="G4972" s="54"/>
    </row>
    <row r="4973" spans="7:7" x14ac:dyDescent="0.25">
      <c r="G4973" s="54"/>
    </row>
    <row r="4974" spans="7:7" x14ac:dyDescent="0.25">
      <c r="G4974" s="54"/>
    </row>
    <row r="4975" spans="7:7" x14ac:dyDescent="0.25">
      <c r="G4975" s="54"/>
    </row>
    <row r="4976" spans="7:7" x14ac:dyDescent="0.25">
      <c r="G4976" s="54"/>
    </row>
    <row r="4977" spans="7:7" x14ac:dyDescent="0.25">
      <c r="G4977" s="54"/>
    </row>
    <row r="4978" spans="7:7" x14ac:dyDescent="0.25">
      <c r="G4978" s="54"/>
    </row>
    <row r="4979" spans="7:7" x14ac:dyDescent="0.25">
      <c r="G4979" s="54"/>
    </row>
    <row r="4980" spans="7:7" x14ac:dyDescent="0.25">
      <c r="G4980" s="54"/>
    </row>
    <row r="4981" spans="7:7" x14ac:dyDescent="0.25">
      <c r="G4981" s="54"/>
    </row>
    <row r="4982" spans="7:7" x14ac:dyDescent="0.25">
      <c r="G4982" s="54"/>
    </row>
    <row r="4983" spans="7:7" x14ac:dyDescent="0.25">
      <c r="G4983" s="54"/>
    </row>
    <row r="4984" spans="7:7" x14ac:dyDescent="0.25">
      <c r="G4984" s="54"/>
    </row>
    <row r="4985" spans="7:7" x14ac:dyDescent="0.25">
      <c r="G4985" s="54"/>
    </row>
    <row r="4986" spans="7:7" x14ac:dyDescent="0.25">
      <c r="G4986" s="54"/>
    </row>
    <row r="4987" spans="7:7" x14ac:dyDescent="0.25">
      <c r="G4987" s="54"/>
    </row>
    <row r="4988" spans="7:7" x14ac:dyDescent="0.25">
      <c r="G4988" s="54"/>
    </row>
    <row r="4989" spans="7:7" x14ac:dyDescent="0.25">
      <c r="G4989" s="54"/>
    </row>
    <row r="4990" spans="7:7" x14ac:dyDescent="0.25">
      <c r="G4990" s="54"/>
    </row>
    <row r="4991" spans="7:7" x14ac:dyDescent="0.25">
      <c r="G4991" s="54"/>
    </row>
    <row r="4992" spans="7:7" x14ac:dyDescent="0.25">
      <c r="G4992" s="54"/>
    </row>
    <row r="4993" spans="7:7" x14ac:dyDescent="0.25">
      <c r="G4993" s="54"/>
    </row>
    <row r="4994" spans="7:7" x14ac:dyDescent="0.25">
      <c r="G4994" s="54"/>
    </row>
    <row r="4995" spans="7:7" x14ac:dyDescent="0.25">
      <c r="G4995" s="54"/>
    </row>
    <row r="4996" spans="7:7" x14ac:dyDescent="0.25">
      <c r="G4996" s="54"/>
    </row>
    <row r="4997" spans="7:7" x14ac:dyDescent="0.25">
      <c r="G4997" s="54"/>
    </row>
    <row r="4998" spans="7:7" x14ac:dyDescent="0.25">
      <c r="G4998" s="54"/>
    </row>
    <row r="4999" spans="7:7" x14ac:dyDescent="0.25">
      <c r="G4999" s="54"/>
    </row>
    <row r="5000" spans="7:7" x14ac:dyDescent="0.25">
      <c r="G5000" s="54"/>
    </row>
    <row r="5001" spans="7:7" x14ac:dyDescent="0.25">
      <c r="G5001" s="54"/>
    </row>
    <row r="5002" spans="7:7" x14ac:dyDescent="0.25">
      <c r="G5002" s="54"/>
    </row>
    <row r="5003" spans="7:7" x14ac:dyDescent="0.25">
      <c r="G5003" s="54"/>
    </row>
    <row r="5004" spans="7:7" x14ac:dyDescent="0.25">
      <c r="G5004" s="54"/>
    </row>
    <row r="5005" spans="7:7" x14ac:dyDescent="0.25">
      <c r="G5005" s="54"/>
    </row>
    <row r="5006" spans="7:7" x14ac:dyDescent="0.25">
      <c r="G5006" s="54"/>
    </row>
    <row r="5007" spans="7:7" x14ac:dyDescent="0.25">
      <c r="G5007" s="54"/>
    </row>
    <row r="5008" spans="7:7" x14ac:dyDescent="0.25">
      <c r="G5008" s="54"/>
    </row>
    <row r="5009" spans="7:7" x14ac:dyDescent="0.25">
      <c r="G5009" s="54"/>
    </row>
    <row r="5010" spans="7:7" x14ac:dyDescent="0.25">
      <c r="G5010" s="54"/>
    </row>
    <row r="5011" spans="7:7" x14ac:dyDescent="0.25">
      <c r="G5011" s="54"/>
    </row>
    <row r="5012" spans="7:7" x14ac:dyDescent="0.25">
      <c r="G5012" s="54"/>
    </row>
    <row r="5013" spans="7:7" x14ac:dyDescent="0.25">
      <c r="G5013" s="54"/>
    </row>
    <row r="5014" spans="7:7" x14ac:dyDescent="0.25">
      <c r="G5014" s="54"/>
    </row>
    <row r="5015" spans="7:7" x14ac:dyDescent="0.25">
      <c r="G5015" s="54"/>
    </row>
    <row r="5016" spans="7:7" x14ac:dyDescent="0.25">
      <c r="G5016" s="54"/>
    </row>
    <row r="5017" spans="7:7" x14ac:dyDescent="0.25">
      <c r="G5017" s="54"/>
    </row>
    <row r="5018" spans="7:7" x14ac:dyDescent="0.25">
      <c r="G5018" s="54"/>
    </row>
    <row r="5019" spans="7:7" x14ac:dyDescent="0.25">
      <c r="G5019" s="54"/>
    </row>
    <row r="5020" spans="7:7" x14ac:dyDescent="0.25">
      <c r="G5020" s="54"/>
    </row>
    <row r="5021" spans="7:7" x14ac:dyDescent="0.25">
      <c r="G5021" s="54"/>
    </row>
    <row r="5022" spans="7:7" x14ac:dyDescent="0.25">
      <c r="G5022" s="54"/>
    </row>
    <row r="5023" spans="7:7" x14ac:dyDescent="0.25">
      <c r="G5023" s="54"/>
    </row>
    <row r="5024" spans="7:7" x14ac:dyDescent="0.25">
      <c r="G5024" s="54"/>
    </row>
    <row r="5025" spans="7:7" x14ac:dyDescent="0.25">
      <c r="G5025" s="54"/>
    </row>
    <row r="5026" spans="7:7" x14ac:dyDescent="0.25">
      <c r="G5026" s="54"/>
    </row>
    <row r="5027" spans="7:7" x14ac:dyDescent="0.25">
      <c r="G5027" s="54"/>
    </row>
    <row r="5028" spans="7:7" x14ac:dyDescent="0.25">
      <c r="G5028" s="54"/>
    </row>
    <row r="5029" spans="7:7" x14ac:dyDescent="0.25">
      <c r="G5029" s="54"/>
    </row>
    <row r="5030" spans="7:7" x14ac:dyDescent="0.25">
      <c r="G5030" s="54"/>
    </row>
    <row r="5031" spans="7:7" x14ac:dyDescent="0.25">
      <c r="G5031" s="54"/>
    </row>
    <row r="5032" spans="7:7" x14ac:dyDescent="0.25">
      <c r="G5032" s="54"/>
    </row>
    <row r="5033" spans="7:7" x14ac:dyDescent="0.25">
      <c r="G5033" s="54"/>
    </row>
    <row r="5034" spans="7:7" x14ac:dyDescent="0.25">
      <c r="G5034" s="54"/>
    </row>
    <row r="5035" spans="7:7" x14ac:dyDescent="0.25">
      <c r="G5035" s="54"/>
    </row>
    <row r="5036" spans="7:7" x14ac:dyDescent="0.25">
      <c r="G5036" s="54"/>
    </row>
    <row r="5037" spans="7:7" x14ac:dyDescent="0.25">
      <c r="G5037" s="54"/>
    </row>
    <row r="5038" spans="7:7" x14ac:dyDescent="0.25">
      <c r="G5038" s="54"/>
    </row>
    <row r="5039" spans="7:7" x14ac:dyDescent="0.25">
      <c r="G5039" s="54"/>
    </row>
    <row r="5040" spans="7:7" x14ac:dyDescent="0.25">
      <c r="G5040" s="54"/>
    </row>
    <row r="5041" spans="7:7" x14ac:dyDescent="0.25">
      <c r="G5041" s="54"/>
    </row>
    <row r="5042" spans="7:7" x14ac:dyDescent="0.25">
      <c r="G5042" s="54"/>
    </row>
    <row r="5043" spans="7:7" x14ac:dyDescent="0.25">
      <c r="G5043" s="54"/>
    </row>
    <row r="5044" spans="7:7" x14ac:dyDescent="0.25">
      <c r="G5044" s="54"/>
    </row>
    <row r="5045" spans="7:7" x14ac:dyDescent="0.25">
      <c r="G5045" s="54"/>
    </row>
    <row r="5046" spans="7:7" x14ac:dyDescent="0.25">
      <c r="G5046" s="54"/>
    </row>
    <row r="5047" spans="7:7" x14ac:dyDescent="0.25">
      <c r="G5047" s="54"/>
    </row>
    <row r="5048" spans="7:7" x14ac:dyDescent="0.25">
      <c r="G5048" s="54"/>
    </row>
    <row r="5049" spans="7:7" x14ac:dyDescent="0.25">
      <c r="G5049" s="54"/>
    </row>
    <row r="5050" spans="7:7" x14ac:dyDescent="0.25">
      <c r="G5050" s="54"/>
    </row>
    <row r="5051" spans="7:7" x14ac:dyDescent="0.25">
      <c r="G5051" s="54"/>
    </row>
    <row r="5052" spans="7:7" x14ac:dyDescent="0.25">
      <c r="G5052" s="54"/>
    </row>
    <row r="5053" spans="7:7" x14ac:dyDescent="0.25">
      <c r="G5053" s="54"/>
    </row>
    <row r="5054" spans="7:7" x14ac:dyDescent="0.25">
      <c r="G5054" s="54"/>
    </row>
    <row r="5055" spans="7:7" x14ac:dyDescent="0.25">
      <c r="G5055" s="54"/>
    </row>
    <row r="5056" spans="7:7" x14ac:dyDescent="0.25">
      <c r="G5056" s="54"/>
    </row>
    <row r="5057" spans="7:7" x14ac:dyDescent="0.25">
      <c r="G5057" s="54"/>
    </row>
    <row r="5058" spans="7:7" x14ac:dyDescent="0.25">
      <c r="G5058" s="54"/>
    </row>
    <row r="5059" spans="7:7" x14ac:dyDescent="0.25">
      <c r="G5059" s="54"/>
    </row>
    <row r="5060" spans="7:7" x14ac:dyDescent="0.25">
      <c r="G5060" s="54"/>
    </row>
    <row r="5061" spans="7:7" x14ac:dyDescent="0.25">
      <c r="G5061" s="54"/>
    </row>
    <row r="5062" spans="7:7" x14ac:dyDescent="0.25">
      <c r="G5062" s="54"/>
    </row>
    <row r="5063" spans="7:7" x14ac:dyDescent="0.25">
      <c r="G5063" s="54"/>
    </row>
    <row r="5064" spans="7:7" x14ac:dyDescent="0.25">
      <c r="G5064" s="54"/>
    </row>
    <row r="5065" spans="7:7" x14ac:dyDescent="0.25">
      <c r="G5065" s="54"/>
    </row>
    <row r="5066" spans="7:7" x14ac:dyDescent="0.25">
      <c r="G5066" s="54"/>
    </row>
    <row r="5067" spans="7:7" x14ac:dyDescent="0.25">
      <c r="G5067" s="54"/>
    </row>
    <row r="5068" spans="7:7" x14ac:dyDescent="0.25">
      <c r="G5068" s="54"/>
    </row>
    <row r="5069" spans="7:7" x14ac:dyDescent="0.25">
      <c r="G5069" s="54"/>
    </row>
    <row r="5070" spans="7:7" x14ac:dyDescent="0.25">
      <c r="G5070" s="54"/>
    </row>
    <row r="5071" spans="7:7" x14ac:dyDescent="0.25">
      <c r="G5071" s="54"/>
    </row>
    <row r="5072" spans="7:7" x14ac:dyDescent="0.25">
      <c r="G5072" s="54"/>
    </row>
    <row r="5073" spans="7:7" x14ac:dyDescent="0.25">
      <c r="G5073" s="54"/>
    </row>
    <row r="5074" spans="7:7" x14ac:dyDescent="0.25">
      <c r="G5074" s="54"/>
    </row>
    <row r="5075" spans="7:7" x14ac:dyDescent="0.25">
      <c r="G5075" s="54"/>
    </row>
    <row r="5076" spans="7:7" x14ac:dyDescent="0.25">
      <c r="G5076" s="54"/>
    </row>
    <row r="5077" spans="7:7" x14ac:dyDescent="0.25">
      <c r="G5077" s="54"/>
    </row>
    <row r="5078" spans="7:7" x14ac:dyDescent="0.25">
      <c r="G5078" s="54"/>
    </row>
    <row r="5079" spans="7:7" x14ac:dyDescent="0.25">
      <c r="G5079" s="54"/>
    </row>
    <row r="5080" spans="7:7" x14ac:dyDescent="0.25">
      <c r="G5080" s="54"/>
    </row>
    <row r="5081" spans="7:7" x14ac:dyDescent="0.25">
      <c r="G5081" s="54"/>
    </row>
    <row r="5082" spans="7:7" x14ac:dyDescent="0.25">
      <c r="G5082" s="54"/>
    </row>
    <row r="5083" spans="7:7" x14ac:dyDescent="0.25">
      <c r="G5083" s="54"/>
    </row>
    <row r="5084" spans="7:7" x14ac:dyDescent="0.25">
      <c r="G5084" s="54"/>
    </row>
    <row r="5085" spans="7:7" x14ac:dyDescent="0.25">
      <c r="G5085" s="54"/>
    </row>
    <row r="5086" spans="7:7" x14ac:dyDescent="0.25">
      <c r="G5086" s="54"/>
    </row>
    <row r="5087" spans="7:7" x14ac:dyDescent="0.25">
      <c r="G5087" s="54"/>
    </row>
    <row r="5088" spans="7:7" x14ac:dyDescent="0.25">
      <c r="G5088" s="54"/>
    </row>
    <row r="5089" spans="7:7" x14ac:dyDescent="0.25">
      <c r="G5089" s="54"/>
    </row>
    <row r="5090" spans="7:7" x14ac:dyDescent="0.25">
      <c r="G5090" s="54"/>
    </row>
    <row r="5091" spans="7:7" x14ac:dyDescent="0.25">
      <c r="G5091" s="54"/>
    </row>
    <row r="5092" spans="7:7" x14ac:dyDescent="0.25">
      <c r="G5092" s="54"/>
    </row>
    <row r="5093" spans="7:7" x14ac:dyDescent="0.25">
      <c r="G5093" s="54"/>
    </row>
    <row r="5094" spans="7:7" x14ac:dyDescent="0.25">
      <c r="G5094" s="54"/>
    </row>
    <row r="5095" spans="7:7" x14ac:dyDescent="0.25">
      <c r="G5095" s="54"/>
    </row>
    <row r="5096" spans="7:7" x14ac:dyDescent="0.25">
      <c r="G5096" s="54"/>
    </row>
    <row r="5097" spans="7:7" x14ac:dyDescent="0.25">
      <c r="G5097" s="54"/>
    </row>
    <row r="5098" spans="7:7" x14ac:dyDescent="0.25">
      <c r="G5098" s="54"/>
    </row>
    <row r="5099" spans="7:7" x14ac:dyDescent="0.25">
      <c r="G5099" s="54"/>
    </row>
    <row r="5100" spans="7:7" x14ac:dyDescent="0.25">
      <c r="G5100" s="54"/>
    </row>
    <row r="5101" spans="7:7" x14ac:dyDescent="0.25">
      <c r="G5101" s="54"/>
    </row>
    <row r="5102" spans="7:7" x14ac:dyDescent="0.25">
      <c r="G5102" s="54"/>
    </row>
    <row r="5103" spans="7:7" x14ac:dyDescent="0.25">
      <c r="G5103" s="54"/>
    </row>
    <row r="5104" spans="7:7" x14ac:dyDescent="0.25">
      <c r="G5104" s="54"/>
    </row>
    <row r="5105" spans="7:7" x14ac:dyDescent="0.25">
      <c r="G5105" s="54"/>
    </row>
    <row r="5106" spans="7:7" x14ac:dyDescent="0.25">
      <c r="G5106" s="54"/>
    </row>
    <row r="5107" spans="7:7" x14ac:dyDescent="0.25">
      <c r="G5107" s="54"/>
    </row>
    <row r="5108" spans="7:7" x14ac:dyDescent="0.25">
      <c r="G5108" s="54"/>
    </row>
    <row r="5109" spans="7:7" x14ac:dyDescent="0.25">
      <c r="G5109" s="54"/>
    </row>
    <row r="5110" spans="7:7" x14ac:dyDescent="0.25">
      <c r="G5110" s="54"/>
    </row>
    <row r="5111" spans="7:7" x14ac:dyDescent="0.25">
      <c r="G5111" s="54"/>
    </row>
    <row r="5112" spans="7:7" x14ac:dyDescent="0.25">
      <c r="G5112" s="54"/>
    </row>
    <row r="5113" spans="7:7" x14ac:dyDescent="0.25">
      <c r="G5113" s="54"/>
    </row>
    <row r="5114" spans="7:7" x14ac:dyDescent="0.25">
      <c r="G5114" s="54"/>
    </row>
    <row r="5115" spans="7:7" x14ac:dyDescent="0.25">
      <c r="G5115" s="54"/>
    </row>
    <row r="5116" spans="7:7" x14ac:dyDescent="0.25">
      <c r="G5116" s="54"/>
    </row>
    <row r="5117" spans="7:7" x14ac:dyDescent="0.25">
      <c r="G5117" s="54"/>
    </row>
    <row r="5118" spans="7:7" x14ac:dyDescent="0.25">
      <c r="G5118" s="54"/>
    </row>
    <row r="5119" spans="7:7" x14ac:dyDescent="0.25">
      <c r="G5119" s="54"/>
    </row>
    <row r="5120" spans="7:7" x14ac:dyDescent="0.25">
      <c r="G5120" s="54"/>
    </row>
    <row r="5121" spans="7:7" x14ac:dyDescent="0.25">
      <c r="G5121" s="54"/>
    </row>
    <row r="5122" spans="7:7" x14ac:dyDescent="0.25">
      <c r="G5122" s="54"/>
    </row>
    <row r="5123" spans="7:7" x14ac:dyDescent="0.25">
      <c r="G5123" s="54"/>
    </row>
    <row r="5124" spans="7:7" x14ac:dyDescent="0.25">
      <c r="G5124" s="54"/>
    </row>
    <row r="5125" spans="7:7" x14ac:dyDescent="0.25">
      <c r="G5125" s="54"/>
    </row>
    <row r="5126" spans="7:7" x14ac:dyDescent="0.25">
      <c r="G5126" s="54"/>
    </row>
    <row r="5127" spans="7:7" x14ac:dyDescent="0.25">
      <c r="G5127" s="54"/>
    </row>
    <row r="5128" spans="7:7" x14ac:dyDescent="0.25">
      <c r="G5128" s="54"/>
    </row>
    <row r="5129" spans="7:7" x14ac:dyDescent="0.25">
      <c r="G5129" s="54"/>
    </row>
    <row r="5130" spans="7:7" x14ac:dyDescent="0.25">
      <c r="G5130" s="54"/>
    </row>
    <row r="5131" spans="7:7" x14ac:dyDescent="0.25">
      <c r="G5131" s="54"/>
    </row>
    <row r="5132" spans="7:7" x14ac:dyDescent="0.25">
      <c r="G5132" s="54"/>
    </row>
    <row r="5133" spans="7:7" x14ac:dyDescent="0.25">
      <c r="G5133" s="54"/>
    </row>
    <row r="5134" spans="7:7" x14ac:dyDescent="0.25">
      <c r="G5134" s="54"/>
    </row>
    <row r="5135" spans="7:7" x14ac:dyDescent="0.25">
      <c r="G5135" s="54"/>
    </row>
    <row r="5136" spans="7:7" x14ac:dyDescent="0.25">
      <c r="G5136" s="54"/>
    </row>
    <row r="5137" spans="7:7" x14ac:dyDescent="0.25">
      <c r="G5137" s="54"/>
    </row>
    <row r="5138" spans="7:7" x14ac:dyDescent="0.25">
      <c r="G5138" s="54"/>
    </row>
    <row r="5139" spans="7:7" x14ac:dyDescent="0.25">
      <c r="G5139" s="54"/>
    </row>
    <row r="5140" spans="7:7" x14ac:dyDescent="0.25">
      <c r="G5140" s="54"/>
    </row>
    <row r="5141" spans="7:7" x14ac:dyDescent="0.25">
      <c r="G5141" s="54"/>
    </row>
    <row r="5142" spans="7:7" x14ac:dyDescent="0.25">
      <c r="G5142" s="54"/>
    </row>
    <row r="5143" spans="7:7" x14ac:dyDescent="0.25">
      <c r="G5143" s="54"/>
    </row>
    <row r="5144" spans="7:7" x14ac:dyDescent="0.25">
      <c r="G5144" s="54"/>
    </row>
    <row r="5145" spans="7:7" x14ac:dyDescent="0.25">
      <c r="G5145" s="54"/>
    </row>
    <row r="5146" spans="7:7" x14ac:dyDescent="0.25">
      <c r="G5146" s="54"/>
    </row>
    <row r="5147" spans="7:7" x14ac:dyDescent="0.25">
      <c r="G5147" s="54"/>
    </row>
    <row r="5148" spans="7:7" x14ac:dyDescent="0.25">
      <c r="G5148" s="54"/>
    </row>
    <row r="5149" spans="7:7" x14ac:dyDescent="0.25">
      <c r="G5149" s="54"/>
    </row>
    <row r="5150" spans="7:7" x14ac:dyDescent="0.25">
      <c r="G5150" s="54"/>
    </row>
    <row r="5151" spans="7:7" x14ac:dyDescent="0.25">
      <c r="G5151" s="54"/>
    </row>
    <row r="5152" spans="7:7" x14ac:dyDescent="0.25">
      <c r="G5152" s="54"/>
    </row>
    <row r="5153" spans="7:7" x14ac:dyDescent="0.25">
      <c r="G5153" s="54"/>
    </row>
    <row r="5154" spans="7:7" x14ac:dyDescent="0.25">
      <c r="G5154" s="54"/>
    </row>
    <row r="5155" spans="7:7" x14ac:dyDescent="0.25">
      <c r="G5155" s="54"/>
    </row>
    <row r="5156" spans="7:7" x14ac:dyDescent="0.25">
      <c r="G5156" s="54"/>
    </row>
    <row r="5157" spans="7:7" x14ac:dyDescent="0.25">
      <c r="G5157" s="54"/>
    </row>
    <row r="5158" spans="7:7" x14ac:dyDescent="0.25">
      <c r="G5158" s="54"/>
    </row>
    <row r="5159" spans="7:7" x14ac:dyDescent="0.25">
      <c r="G5159" s="54"/>
    </row>
    <row r="5160" spans="7:7" x14ac:dyDescent="0.25">
      <c r="G5160" s="54"/>
    </row>
    <row r="5161" spans="7:7" x14ac:dyDescent="0.25">
      <c r="G5161" s="54"/>
    </row>
    <row r="5162" spans="7:7" x14ac:dyDescent="0.25">
      <c r="G5162" s="54"/>
    </row>
    <row r="5163" spans="7:7" x14ac:dyDescent="0.25">
      <c r="G5163" s="54"/>
    </row>
    <row r="5164" spans="7:7" x14ac:dyDescent="0.25">
      <c r="G5164" s="54"/>
    </row>
    <row r="5165" spans="7:7" x14ac:dyDescent="0.25">
      <c r="G5165" s="54"/>
    </row>
    <row r="5166" spans="7:7" x14ac:dyDescent="0.25">
      <c r="G5166" s="54"/>
    </row>
    <row r="5167" spans="7:7" x14ac:dyDescent="0.25">
      <c r="G5167" s="54"/>
    </row>
    <row r="5168" spans="7:7" x14ac:dyDescent="0.25">
      <c r="G5168" s="54"/>
    </row>
    <row r="5169" spans="7:7" x14ac:dyDescent="0.25">
      <c r="G5169" s="54"/>
    </row>
    <row r="5170" spans="7:7" x14ac:dyDescent="0.25">
      <c r="G5170" s="54"/>
    </row>
    <row r="5171" spans="7:7" x14ac:dyDescent="0.25">
      <c r="G5171" s="54"/>
    </row>
    <row r="5172" spans="7:7" x14ac:dyDescent="0.25">
      <c r="G5172" s="54"/>
    </row>
    <row r="5173" spans="7:7" x14ac:dyDescent="0.25">
      <c r="G5173" s="54"/>
    </row>
    <row r="5174" spans="7:7" x14ac:dyDescent="0.25">
      <c r="G5174" s="54"/>
    </row>
    <row r="5175" spans="7:7" x14ac:dyDescent="0.25">
      <c r="G5175" s="54"/>
    </row>
    <row r="5176" spans="7:7" x14ac:dyDescent="0.25">
      <c r="G5176" s="54"/>
    </row>
    <row r="5177" spans="7:7" x14ac:dyDescent="0.25">
      <c r="G5177" s="54"/>
    </row>
    <row r="5178" spans="7:7" x14ac:dyDescent="0.25">
      <c r="G5178" s="54"/>
    </row>
    <row r="5179" spans="7:7" x14ac:dyDescent="0.25">
      <c r="G5179" s="54"/>
    </row>
    <row r="5180" spans="7:7" x14ac:dyDescent="0.25">
      <c r="G5180" s="54"/>
    </row>
    <row r="5181" spans="7:7" x14ac:dyDescent="0.25">
      <c r="G5181" s="54"/>
    </row>
    <row r="5182" spans="7:7" x14ac:dyDescent="0.25">
      <c r="G5182" s="54"/>
    </row>
    <row r="5183" spans="7:7" x14ac:dyDescent="0.25">
      <c r="G5183" s="54"/>
    </row>
    <row r="5184" spans="7:7" x14ac:dyDescent="0.25">
      <c r="G5184" s="54"/>
    </row>
    <row r="5185" spans="7:7" x14ac:dyDescent="0.25">
      <c r="G5185" s="54"/>
    </row>
    <row r="5186" spans="7:7" x14ac:dyDescent="0.25">
      <c r="G5186" s="54"/>
    </row>
    <row r="5187" spans="7:7" x14ac:dyDescent="0.25">
      <c r="G5187" s="54"/>
    </row>
    <row r="5188" spans="7:7" x14ac:dyDescent="0.25">
      <c r="G5188" s="54"/>
    </row>
    <row r="5189" spans="7:7" x14ac:dyDescent="0.25">
      <c r="G5189" s="54"/>
    </row>
    <row r="5190" spans="7:7" x14ac:dyDescent="0.25">
      <c r="G5190" s="54"/>
    </row>
    <row r="5191" spans="7:7" x14ac:dyDescent="0.25">
      <c r="G5191" s="54"/>
    </row>
    <row r="5192" spans="7:7" x14ac:dyDescent="0.25">
      <c r="G5192" s="54"/>
    </row>
    <row r="5193" spans="7:7" x14ac:dyDescent="0.25">
      <c r="G5193" s="54"/>
    </row>
    <row r="5194" spans="7:7" x14ac:dyDescent="0.25">
      <c r="G5194" s="54"/>
    </row>
    <row r="5195" spans="7:7" x14ac:dyDescent="0.25">
      <c r="G5195" s="54"/>
    </row>
    <row r="5196" spans="7:7" x14ac:dyDescent="0.25">
      <c r="G5196" s="54"/>
    </row>
    <row r="5197" spans="7:7" x14ac:dyDescent="0.25">
      <c r="G5197" s="54"/>
    </row>
    <row r="5198" spans="7:7" x14ac:dyDescent="0.25">
      <c r="G5198" s="54"/>
    </row>
    <row r="5199" spans="7:7" x14ac:dyDescent="0.25">
      <c r="G5199" s="54"/>
    </row>
    <row r="5200" spans="7:7" x14ac:dyDescent="0.25">
      <c r="G5200" s="54"/>
    </row>
    <row r="5201" spans="7:7" x14ac:dyDescent="0.25">
      <c r="G5201" s="54"/>
    </row>
    <row r="5202" spans="7:7" x14ac:dyDescent="0.25">
      <c r="G5202" s="54"/>
    </row>
    <row r="5203" spans="7:7" x14ac:dyDescent="0.25">
      <c r="G5203" s="54"/>
    </row>
    <row r="5204" spans="7:7" x14ac:dyDescent="0.25">
      <c r="G5204" s="54"/>
    </row>
    <row r="5205" spans="7:7" x14ac:dyDescent="0.25">
      <c r="G5205" s="54"/>
    </row>
    <row r="5206" spans="7:7" x14ac:dyDescent="0.25">
      <c r="G5206" s="54"/>
    </row>
    <row r="5207" spans="7:7" x14ac:dyDescent="0.25">
      <c r="G5207" s="54"/>
    </row>
    <row r="5208" spans="7:7" x14ac:dyDescent="0.25">
      <c r="G5208" s="54"/>
    </row>
    <row r="5209" spans="7:7" x14ac:dyDescent="0.25">
      <c r="G5209" s="54"/>
    </row>
    <row r="5210" spans="7:7" x14ac:dyDescent="0.25">
      <c r="G5210" s="54"/>
    </row>
    <row r="5211" spans="7:7" x14ac:dyDescent="0.25">
      <c r="G5211" s="54"/>
    </row>
    <row r="5212" spans="7:7" x14ac:dyDescent="0.25">
      <c r="G5212" s="54"/>
    </row>
    <row r="5213" spans="7:7" x14ac:dyDescent="0.25">
      <c r="G5213" s="54"/>
    </row>
    <row r="5214" spans="7:7" x14ac:dyDescent="0.25">
      <c r="G5214" s="54"/>
    </row>
    <row r="5215" spans="7:7" x14ac:dyDescent="0.25">
      <c r="G5215" s="54"/>
    </row>
    <row r="5216" spans="7:7" x14ac:dyDescent="0.25">
      <c r="G5216" s="54"/>
    </row>
    <row r="5217" spans="7:7" x14ac:dyDescent="0.25">
      <c r="G5217" s="54"/>
    </row>
    <row r="5218" spans="7:7" x14ac:dyDescent="0.25">
      <c r="G5218" s="54"/>
    </row>
    <row r="5219" spans="7:7" x14ac:dyDescent="0.25">
      <c r="G5219" s="54"/>
    </row>
    <row r="5220" spans="7:7" x14ac:dyDescent="0.25">
      <c r="G5220" s="54"/>
    </row>
    <row r="5221" spans="7:7" x14ac:dyDescent="0.25">
      <c r="G5221" s="54"/>
    </row>
    <row r="5222" spans="7:7" x14ac:dyDescent="0.25">
      <c r="G5222" s="54"/>
    </row>
    <row r="5223" spans="7:7" x14ac:dyDescent="0.25">
      <c r="G5223" s="54"/>
    </row>
    <row r="5224" spans="7:7" x14ac:dyDescent="0.25">
      <c r="G5224" s="54"/>
    </row>
    <row r="5225" spans="7:7" x14ac:dyDescent="0.25">
      <c r="G5225" s="54"/>
    </row>
    <row r="5226" spans="7:7" x14ac:dyDescent="0.25">
      <c r="G5226" s="54"/>
    </row>
    <row r="5227" spans="7:7" x14ac:dyDescent="0.25">
      <c r="G5227" s="54"/>
    </row>
    <row r="5228" spans="7:7" x14ac:dyDescent="0.25">
      <c r="G5228" s="54"/>
    </row>
    <row r="5229" spans="7:7" x14ac:dyDescent="0.25">
      <c r="G5229" s="54"/>
    </row>
    <row r="5230" spans="7:7" x14ac:dyDescent="0.25">
      <c r="G5230" s="54"/>
    </row>
    <row r="5231" spans="7:7" x14ac:dyDescent="0.25">
      <c r="G5231" s="54"/>
    </row>
    <row r="5232" spans="7:7" x14ac:dyDescent="0.25">
      <c r="G5232" s="54"/>
    </row>
    <row r="5233" spans="7:7" x14ac:dyDescent="0.25">
      <c r="G5233" s="54"/>
    </row>
    <row r="5234" spans="7:7" x14ac:dyDescent="0.25">
      <c r="G5234" s="54"/>
    </row>
    <row r="5235" spans="7:7" x14ac:dyDescent="0.25">
      <c r="G5235" s="54"/>
    </row>
    <row r="5236" spans="7:7" x14ac:dyDescent="0.25">
      <c r="G5236" s="54"/>
    </row>
    <row r="5237" spans="7:7" x14ac:dyDescent="0.25">
      <c r="G5237" s="54"/>
    </row>
    <row r="5238" spans="7:7" x14ac:dyDescent="0.25">
      <c r="G5238" s="54"/>
    </row>
    <row r="5239" spans="7:7" x14ac:dyDescent="0.25">
      <c r="G5239" s="54"/>
    </row>
    <row r="5240" spans="7:7" x14ac:dyDescent="0.25">
      <c r="G5240" s="54"/>
    </row>
    <row r="5241" spans="7:7" x14ac:dyDescent="0.25">
      <c r="G5241" s="54"/>
    </row>
    <row r="5242" spans="7:7" x14ac:dyDescent="0.25">
      <c r="G5242" s="54"/>
    </row>
    <row r="5243" spans="7:7" x14ac:dyDescent="0.25">
      <c r="G5243" s="54"/>
    </row>
    <row r="5244" spans="7:7" x14ac:dyDescent="0.25">
      <c r="G5244" s="54"/>
    </row>
    <row r="5245" spans="7:7" x14ac:dyDescent="0.25">
      <c r="G5245" s="54"/>
    </row>
    <row r="5246" spans="7:7" x14ac:dyDescent="0.25">
      <c r="G5246" s="54"/>
    </row>
    <row r="5247" spans="7:7" x14ac:dyDescent="0.25">
      <c r="G5247" s="54"/>
    </row>
    <row r="5248" spans="7:7" x14ac:dyDescent="0.25">
      <c r="G5248" s="54"/>
    </row>
    <row r="5249" spans="7:7" x14ac:dyDescent="0.25">
      <c r="G5249" s="54"/>
    </row>
    <row r="5250" spans="7:7" x14ac:dyDescent="0.25">
      <c r="G5250" s="54"/>
    </row>
    <row r="5251" spans="7:7" x14ac:dyDescent="0.25">
      <c r="G5251" s="54"/>
    </row>
    <row r="5252" spans="7:7" x14ac:dyDescent="0.25">
      <c r="G5252" s="54"/>
    </row>
    <row r="5253" spans="7:7" x14ac:dyDescent="0.25">
      <c r="G5253" s="54"/>
    </row>
    <row r="5254" spans="7:7" x14ac:dyDescent="0.25">
      <c r="G5254" s="54"/>
    </row>
    <row r="5255" spans="7:7" x14ac:dyDescent="0.25">
      <c r="G5255" s="54"/>
    </row>
    <row r="5256" spans="7:7" x14ac:dyDescent="0.25">
      <c r="G5256" s="54"/>
    </row>
    <row r="5257" spans="7:7" x14ac:dyDescent="0.25">
      <c r="G5257" s="54"/>
    </row>
    <row r="5258" spans="7:7" x14ac:dyDescent="0.25">
      <c r="G5258" s="54"/>
    </row>
    <row r="5259" spans="7:7" x14ac:dyDescent="0.25">
      <c r="G5259" s="54"/>
    </row>
    <row r="5260" spans="7:7" x14ac:dyDescent="0.25">
      <c r="G5260" s="54"/>
    </row>
    <row r="5261" spans="7:7" x14ac:dyDescent="0.25">
      <c r="G5261" s="54"/>
    </row>
    <row r="5262" spans="7:7" x14ac:dyDescent="0.25">
      <c r="G5262" s="54"/>
    </row>
    <row r="5263" spans="7:7" x14ac:dyDescent="0.25">
      <c r="G5263" s="54"/>
    </row>
    <row r="5264" spans="7:7" x14ac:dyDescent="0.25">
      <c r="G5264" s="54"/>
    </row>
    <row r="5265" spans="7:7" x14ac:dyDescent="0.25">
      <c r="G5265" s="54"/>
    </row>
    <row r="5266" spans="7:7" x14ac:dyDescent="0.25">
      <c r="G5266" s="54"/>
    </row>
    <row r="5267" spans="7:7" x14ac:dyDescent="0.25">
      <c r="G5267" s="54"/>
    </row>
    <row r="5268" spans="7:7" x14ac:dyDescent="0.25">
      <c r="G5268" s="54"/>
    </row>
    <row r="5269" spans="7:7" x14ac:dyDescent="0.25">
      <c r="G5269" s="54"/>
    </row>
    <row r="5270" spans="7:7" x14ac:dyDescent="0.25">
      <c r="G5270" s="54"/>
    </row>
    <row r="5271" spans="7:7" x14ac:dyDescent="0.25">
      <c r="G5271" s="54"/>
    </row>
    <row r="5272" spans="7:7" x14ac:dyDescent="0.25">
      <c r="G5272" s="54"/>
    </row>
    <row r="5273" spans="7:7" x14ac:dyDescent="0.25">
      <c r="G5273" s="54"/>
    </row>
    <row r="5274" spans="7:7" x14ac:dyDescent="0.25">
      <c r="G5274" s="54"/>
    </row>
    <row r="5275" spans="7:7" x14ac:dyDescent="0.25">
      <c r="G5275" s="54"/>
    </row>
    <row r="5276" spans="7:7" x14ac:dyDescent="0.25">
      <c r="G5276" s="54"/>
    </row>
    <row r="5277" spans="7:7" x14ac:dyDescent="0.25">
      <c r="G5277" s="54"/>
    </row>
    <row r="5278" spans="7:7" x14ac:dyDescent="0.25">
      <c r="G5278" s="54"/>
    </row>
    <row r="5279" spans="7:7" x14ac:dyDescent="0.25">
      <c r="G5279" s="54"/>
    </row>
    <row r="5280" spans="7:7" x14ac:dyDescent="0.25">
      <c r="G5280" s="54"/>
    </row>
    <row r="5281" spans="7:7" x14ac:dyDescent="0.25">
      <c r="G5281" s="54"/>
    </row>
    <row r="5282" spans="7:7" x14ac:dyDescent="0.25">
      <c r="G5282" s="54"/>
    </row>
    <row r="5283" spans="7:7" x14ac:dyDescent="0.25">
      <c r="G5283" s="54"/>
    </row>
    <row r="5284" spans="7:7" x14ac:dyDescent="0.25">
      <c r="G5284" s="54"/>
    </row>
    <row r="5285" spans="7:7" x14ac:dyDescent="0.25">
      <c r="G5285" s="54"/>
    </row>
    <row r="5286" spans="7:7" x14ac:dyDescent="0.25">
      <c r="G5286" s="54"/>
    </row>
    <row r="5287" spans="7:7" x14ac:dyDescent="0.25">
      <c r="G5287" s="54"/>
    </row>
    <row r="5288" spans="7:7" x14ac:dyDescent="0.25">
      <c r="G5288" s="54"/>
    </row>
    <row r="5289" spans="7:7" x14ac:dyDescent="0.25">
      <c r="G5289" s="54"/>
    </row>
    <row r="5290" spans="7:7" x14ac:dyDescent="0.25">
      <c r="G5290" s="54"/>
    </row>
    <row r="5291" spans="7:7" x14ac:dyDescent="0.25">
      <c r="G5291" s="54"/>
    </row>
    <row r="5292" spans="7:7" x14ac:dyDescent="0.25">
      <c r="G5292" s="54"/>
    </row>
    <row r="5293" spans="7:7" x14ac:dyDescent="0.25">
      <c r="G5293" s="54"/>
    </row>
    <row r="5294" spans="7:7" x14ac:dyDescent="0.25">
      <c r="G5294" s="54"/>
    </row>
    <row r="5295" spans="7:7" x14ac:dyDescent="0.25">
      <c r="G5295" s="54"/>
    </row>
    <row r="5296" spans="7:7" x14ac:dyDescent="0.25">
      <c r="G5296" s="54"/>
    </row>
    <row r="5297" spans="7:7" x14ac:dyDescent="0.25">
      <c r="G5297" s="54"/>
    </row>
    <row r="5298" spans="7:7" x14ac:dyDescent="0.25">
      <c r="G5298" s="54"/>
    </row>
    <row r="5299" spans="7:7" x14ac:dyDescent="0.25">
      <c r="G5299" s="54"/>
    </row>
    <row r="5300" spans="7:7" x14ac:dyDescent="0.25">
      <c r="G5300" s="54"/>
    </row>
    <row r="5301" spans="7:7" x14ac:dyDescent="0.25">
      <c r="G5301" s="54"/>
    </row>
    <row r="5302" spans="7:7" x14ac:dyDescent="0.25">
      <c r="G5302" s="54"/>
    </row>
    <row r="5303" spans="7:7" x14ac:dyDescent="0.25">
      <c r="G5303" s="54"/>
    </row>
    <row r="5304" spans="7:7" x14ac:dyDescent="0.25">
      <c r="G5304" s="54"/>
    </row>
    <row r="5305" spans="7:7" x14ac:dyDescent="0.25">
      <c r="G5305" s="54"/>
    </row>
    <row r="5306" spans="7:7" x14ac:dyDescent="0.25">
      <c r="G5306" s="54"/>
    </row>
    <row r="5307" spans="7:7" x14ac:dyDescent="0.25">
      <c r="G5307" s="54"/>
    </row>
    <row r="5308" spans="7:7" x14ac:dyDescent="0.25">
      <c r="G5308" s="54"/>
    </row>
    <row r="5309" spans="7:7" x14ac:dyDescent="0.25">
      <c r="G5309" s="54"/>
    </row>
    <row r="5310" spans="7:7" x14ac:dyDescent="0.25">
      <c r="G5310" s="54"/>
    </row>
    <row r="5311" spans="7:7" x14ac:dyDescent="0.25">
      <c r="G5311" s="54"/>
    </row>
    <row r="5312" spans="7:7" x14ac:dyDescent="0.25">
      <c r="G5312" s="54"/>
    </row>
    <row r="5313" spans="7:7" x14ac:dyDescent="0.25">
      <c r="G5313" s="54"/>
    </row>
    <row r="5314" spans="7:7" x14ac:dyDescent="0.25">
      <c r="G5314" s="54"/>
    </row>
    <row r="5315" spans="7:7" x14ac:dyDescent="0.25">
      <c r="G5315" s="54"/>
    </row>
    <row r="5316" spans="7:7" x14ac:dyDescent="0.25">
      <c r="G5316" s="54"/>
    </row>
    <row r="5317" spans="7:7" x14ac:dyDescent="0.25">
      <c r="G5317" s="54"/>
    </row>
    <row r="5318" spans="7:7" x14ac:dyDescent="0.25">
      <c r="G5318" s="54"/>
    </row>
    <row r="5319" spans="7:7" x14ac:dyDescent="0.25">
      <c r="G5319" s="54"/>
    </row>
    <row r="5320" spans="7:7" x14ac:dyDescent="0.25">
      <c r="G5320" s="54"/>
    </row>
    <row r="5321" spans="7:7" x14ac:dyDescent="0.25">
      <c r="G5321" s="54"/>
    </row>
    <row r="5322" spans="7:7" x14ac:dyDescent="0.25">
      <c r="G5322" s="54"/>
    </row>
    <row r="5323" spans="7:7" x14ac:dyDescent="0.25">
      <c r="G5323" s="54"/>
    </row>
    <row r="5324" spans="7:7" x14ac:dyDescent="0.25">
      <c r="G5324" s="54"/>
    </row>
    <row r="5325" spans="7:7" x14ac:dyDescent="0.25">
      <c r="G5325" s="54"/>
    </row>
    <row r="5326" spans="7:7" x14ac:dyDescent="0.25">
      <c r="G5326" s="54"/>
    </row>
    <row r="5327" spans="7:7" x14ac:dyDescent="0.25">
      <c r="G5327" s="54"/>
    </row>
    <row r="5328" spans="7:7" x14ac:dyDescent="0.25">
      <c r="G5328" s="54"/>
    </row>
    <row r="5329" spans="7:7" x14ac:dyDescent="0.25">
      <c r="G5329" s="54"/>
    </row>
    <row r="5330" spans="7:7" x14ac:dyDescent="0.25">
      <c r="G5330" s="54"/>
    </row>
    <row r="5331" spans="7:7" x14ac:dyDescent="0.25">
      <c r="G5331" s="54"/>
    </row>
    <row r="5332" spans="7:7" x14ac:dyDescent="0.25">
      <c r="G5332" s="54"/>
    </row>
    <row r="5333" spans="7:7" x14ac:dyDescent="0.25">
      <c r="G5333" s="54"/>
    </row>
    <row r="5334" spans="7:7" x14ac:dyDescent="0.25">
      <c r="G5334" s="54"/>
    </row>
    <row r="5335" spans="7:7" x14ac:dyDescent="0.25">
      <c r="G5335" s="54"/>
    </row>
    <row r="5336" spans="7:7" x14ac:dyDescent="0.25">
      <c r="G5336" s="54"/>
    </row>
    <row r="5337" spans="7:7" x14ac:dyDescent="0.25">
      <c r="G5337" s="54"/>
    </row>
    <row r="5338" spans="7:7" x14ac:dyDescent="0.25">
      <c r="G5338" s="54"/>
    </row>
    <row r="5339" spans="7:7" x14ac:dyDescent="0.25">
      <c r="G5339" s="54"/>
    </row>
    <row r="5340" spans="7:7" x14ac:dyDescent="0.25">
      <c r="G5340" s="54"/>
    </row>
    <row r="5341" spans="7:7" x14ac:dyDescent="0.25">
      <c r="G5341" s="54"/>
    </row>
    <row r="5342" spans="7:7" x14ac:dyDescent="0.25">
      <c r="G5342" s="54"/>
    </row>
    <row r="5343" spans="7:7" x14ac:dyDescent="0.25">
      <c r="G5343" s="54"/>
    </row>
    <row r="5344" spans="7:7" x14ac:dyDescent="0.25">
      <c r="G5344" s="54"/>
    </row>
    <row r="5345" spans="7:7" x14ac:dyDescent="0.25">
      <c r="G5345" s="54"/>
    </row>
    <row r="5346" spans="7:7" x14ac:dyDescent="0.25">
      <c r="G5346" s="54"/>
    </row>
    <row r="5347" spans="7:7" x14ac:dyDescent="0.25">
      <c r="G5347" s="54"/>
    </row>
    <row r="5348" spans="7:7" x14ac:dyDescent="0.25">
      <c r="G5348" s="54"/>
    </row>
    <row r="5349" spans="7:7" x14ac:dyDescent="0.25">
      <c r="G5349" s="54"/>
    </row>
    <row r="5350" spans="7:7" x14ac:dyDescent="0.25">
      <c r="G5350" s="54"/>
    </row>
    <row r="5351" spans="7:7" x14ac:dyDescent="0.25">
      <c r="G5351" s="54"/>
    </row>
    <row r="5352" spans="7:7" x14ac:dyDescent="0.25">
      <c r="G5352" s="54"/>
    </row>
    <row r="5353" spans="7:7" x14ac:dyDescent="0.25">
      <c r="G5353" s="54"/>
    </row>
    <row r="5354" spans="7:7" x14ac:dyDescent="0.25">
      <c r="G5354" s="54"/>
    </row>
    <row r="5355" spans="7:7" x14ac:dyDescent="0.25">
      <c r="G5355" s="54"/>
    </row>
    <row r="5356" spans="7:7" x14ac:dyDescent="0.25">
      <c r="G5356" s="54"/>
    </row>
    <row r="5357" spans="7:7" x14ac:dyDescent="0.25">
      <c r="G5357" s="54"/>
    </row>
    <row r="5358" spans="7:7" x14ac:dyDescent="0.25">
      <c r="G5358" s="54"/>
    </row>
    <row r="5359" spans="7:7" x14ac:dyDescent="0.25">
      <c r="G5359" s="54"/>
    </row>
    <row r="5360" spans="7:7" x14ac:dyDescent="0.25">
      <c r="G5360" s="54"/>
    </row>
    <row r="5361" spans="7:7" x14ac:dyDescent="0.25">
      <c r="G5361" s="54"/>
    </row>
    <row r="5362" spans="7:7" x14ac:dyDescent="0.25">
      <c r="G5362" s="54"/>
    </row>
    <row r="5363" spans="7:7" x14ac:dyDescent="0.25">
      <c r="G5363" s="54"/>
    </row>
    <row r="5364" spans="7:7" x14ac:dyDescent="0.25">
      <c r="G5364" s="54"/>
    </row>
    <row r="5365" spans="7:7" x14ac:dyDescent="0.25">
      <c r="G5365" s="54"/>
    </row>
    <row r="5366" spans="7:7" x14ac:dyDescent="0.25">
      <c r="G5366" s="54"/>
    </row>
    <row r="5367" spans="7:7" x14ac:dyDescent="0.25">
      <c r="G5367" s="54"/>
    </row>
    <row r="5368" spans="7:7" x14ac:dyDescent="0.25">
      <c r="G5368" s="54"/>
    </row>
    <row r="5369" spans="7:7" x14ac:dyDescent="0.25">
      <c r="G5369" s="54"/>
    </row>
    <row r="5370" spans="7:7" x14ac:dyDescent="0.25">
      <c r="G5370" s="54"/>
    </row>
    <row r="5371" spans="7:7" x14ac:dyDescent="0.25">
      <c r="G5371" s="54"/>
    </row>
    <row r="5372" spans="7:7" x14ac:dyDescent="0.25">
      <c r="G5372" s="54"/>
    </row>
    <row r="5373" spans="7:7" x14ac:dyDescent="0.25">
      <c r="G5373" s="54"/>
    </row>
    <row r="5374" spans="7:7" x14ac:dyDescent="0.25">
      <c r="G5374" s="54"/>
    </row>
    <row r="5375" spans="7:7" x14ac:dyDescent="0.25">
      <c r="G5375" s="54"/>
    </row>
    <row r="5376" spans="7:7" x14ac:dyDescent="0.25">
      <c r="G5376" s="54"/>
    </row>
    <row r="5377" spans="7:7" x14ac:dyDescent="0.25">
      <c r="G5377" s="54"/>
    </row>
    <row r="5378" spans="7:7" x14ac:dyDescent="0.25">
      <c r="G5378" s="54"/>
    </row>
    <row r="5379" spans="7:7" x14ac:dyDescent="0.25">
      <c r="G5379" s="54"/>
    </row>
    <row r="5380" spans="7:7" x14ac:dyDescent="0.25">
      <c r="G5380" s="54"/>
    </row>
    <row r="5381" spans="7:7" x14ac:dyDescent="0.25">
      <c r="G5381" s="54"/>
    </row>
    <row r="5382" spans="7:7" x14ac:dyDescent="0.25">
      <c r="G5382" s="54"/>
    </row>
    <row r="5383" spans="7:7" x14ac:dyDescent="0.25">
      <c r="G5383" s="54"/>
    </row>
    <row r="5384" spans="7:7" x14ac:dyDescent="0.25">
      <c r="G5384" s="54"/>
    </row>
    <row r="5385" spans="7:7" x14ac:dyDescent="0.25">
      <c r="G5385" s="54"/>
    </row>
    <row r="5386" spans="7:7" x14ac:dyDescent="0.25">
      <c r="G5386" s="54"/>
    </row>
    <row r="5387" spans="7:7" x14ac:dyDescent="0.25">
      <c r="G5387" s="54"/>
    </row>
    <row r="5388" spans="7:7" x14ac:dyDescent="0.25">
      <c r="G5388" s="54"/>
    </row>
    <row r="5389" spans="7:7" x14ac:dyDescent="0.25">
      <c r="G5389" s="54"/>
    </row>
    <row r="5390" spans="7:7" x14ac:dyDescent="0.25">
      <c r="G5390" s="54"/>
    </row>
    <row r="5391" spans="7:7" x14ac:dyDescent="0.25">
      <c r="G5391" s="54"/>
    </row>
    <row r="5392" spans="7:7" x14ac:dyDescent="0.25">
      <c r="G5392" s="54"/>
    </row>
    <row r="5393" spans="7:7" x14ac:dyDescent="0.25">
      <c r="G5393" s="54"/>
    </row>
    <row r="5394" spans="7:7" x14ac:dyDescent="0.25">
      <c r="G5394" s="54"/>
    </row>
    <row r="5395" spans="7:7" x14ac:dyDescent="0.25">
      <c r="G5395" s="54"/>
    </row>
    <row r="5396" spans="7:7" x14ac:dyDescent="0.25">
      <c r="G5396" s="54"/>
    </row>
    <row r="5397" spans="7:7" x14ac:dyDescent="0.25">
      <c r="G5397" s="54"/>
    </row>
    <row r="5398" spans="7:7" x14ac:dyDescent="0.25">
      <c r="G5398" s="54"/>
    </row>
    <row r="5399" spans="7:7" x14ac:dyDescent="0.25">
      <c r="G5399" s="54"/>
    </row>
    <row r="5400" spans="7:7" x14ac:dyDescent="0.25">
      <c r="G5400" s="54"/>
    </row>
    <row r="5401" spans="7:7" x14ac:dyDescent="0.25">
      <c r="G5401" s="54"/>
    </row>
    <row r="5402" spans="7:7" x14ac:dyDescent="0.25">
      <c r="G5402" s="54"/>
    </row>
    <row r="5403" spans="7:7" x14ac:dyDescent="0.25">
      <c r="G5403" s="54"/>
    </row>
    <row r="5404" spans="7:7" x14ac:dyDescent="0.25">
      <c r="G5404" s="54"/>
    </row>
    <row r="5405" spans="7:7" x14ac:dyDescent="0.25">
      <c r="G5405" s="54"/>
    </row>
    <row r="5406" spans="7:7" x14ac:dyDescent="0.25">
      <c r="G5406" s="54"/>
    </row>
    <row r="5407" spans="7:7" x14ac:dyDescent="0.25">
      <c r="G5407" s="54"/>
    </row>
    <row r="5408" spans="7:7" x14ac:dyDescent="0.25">
      <c r="G5408" s="54"/>
    </row>
    <row r="5409" spans="7:7" x14ac:dyDescent="0.25">
      <c r="G5409" s="54"/>
    </row>
    <row r="5410" spans="7:7" x14ac:dyDescent="0.25">
      <c r="G5410" s="54"/>
    </row>
    <row r="5411" spans="7:7" x14ac:dyDescent="0.25">
      <c r="G5411" s="54"/>
    </row>
    <row r="5412" spans="7:7" x14ac:dyDescent="0.25">
      <c r="G5412" s="54"/>
    </row>
    <row r="5413" spans="7:7" x14ac:dyDescent="0.25">
      <c r="G5413" s="54"/>
    </row>
    <row r="5414" spans="7:7" x14ac:dyDescent="0.25">
      <c r="G5414" s="54"/>
    </row>
    <row r="5415" spans="7:7" x14ac:dyDescent="0.25">
      <c r="G5415" s="54"/>
    </row>
    <row r="5416" spans="7:7" x14ac:dyDescent="0.25">
      <c r="G5416" s="54"/>
    </row>
    <row r="5417" spans="7:7" x14ac:dyDescent="0.25">
      <c r="G5417" s="54"/>
    </row>
    <row r="5418" spans="7:7" x14ac:dyDescent="0.25">
      <c r="G5418" s="54"/>
    </row>
    <row r="5419" spans="7:7" x14ac:dyDescent="0.25">
      <c r="G5419" s="54"/>
    </row>
    <row r="5420" spans="7:7" x14ac:dyDescent="0.25">
      <c r="G5420" s="54"/>
    </row>
    <row r="5421" spans="7:7" x14ac:dyDescent="0.25">
      <c r="G5421" s="54"/>
    </row>
    <row r="5422" spans="7:7" x14ac:dyDescent="0.25">
      <c r="G5422" s="54"/>
    </row>
    <row r="5423" spans="7:7" x14ac:dyDescent="0.25">
      <c r="G5423" s="54"/>
    </row>
    <row r="5424" spans="7:7" x14ac:dyDescent="0.25">
      <c r="G5424" s="54"/>
    </row>
    <row r="5425" spans="7:7" x14ac:dyDescent="0.25">
      <c r="G5425" s="54"/>
    </row>
    <row r="5426" spans="7:7" x14ac:dyDescent="0.25">
      <c r="G5426" s="54"/>
    </row>
    <row r="5427" spans="7:7" x14ac:dyDescent="0.25">
      <c r="G5427" s="54"/>
    </row>
    <row r="5428" spans="7:7" x14ac:dyDescent="0.25">
      <c r="G5428" s="54"/>
    </row>
    <row r="5429" spans="7:7" x14ac:dyDescent="0.25">
      <c r="G5429" s="54"/>
    </row>
    <row r="5430" spans="7:7" x14ac:dyDescent="0.25">
      <c r="G5430" s="54"/>
    </row>
    <row r="5431" spans="7:7" x14ac:dyDescent="0.25">
      <c r="G5431" s="54"/>
    </row>
    <row r="5432" spans="7:7" x14ac:dyDescent="0.25">
      <c r="G5432" s="54"/>
    </row>
    <row r="5433" spans="7:7" x14ac:dyDescent="0.25">
      <c r="G5433" s="54"/>
    </row>
    <row r="5434" spans="7:7" x14ac:dyDescent="0.25">
      <c r="G5434" s="54"/>
    </row>
    <row r="5435" spans="7:7" x14ac:dyDescent="0.25">
      <c r="G5435" s="54"/>
    </row>
    <row r="5436" spans="7:7" x14ac:dyDescent="0.25">
      <c r="G5436" s="54"/>
    </row>
    <row r="5437" spans="7:7" x14ac:dyDescent="0.25">
      <c r="G5437" s="54"/>
    </row>
    <row r="5438" spans="7:7" x14ac:dyDescent="0.25">
      <c r="G5438" s="54"/>
    </row>
    <row r="5439" spans="7:7" x14ac:dyDescent="0.25">
      <c r="G5439" s="54"/>
    </row>
    <row r="5440" spans="7:7" x14ac:dyDescent="0.25">
      <c r="G5440" s="54"/>
    </row>
    <row r="5441" spans="7:7" x14ac:dyDescent="0.25">
      <c r="G5441" s="54"/>
    </row>
    <row r="5442" spans="7:7" x14ac:dyDescent="0.25">
      <c r="G5442" s="54"/>
    </row>
    <row r="5443" spans="7:7" x14ac:dyDescent="0.25">
      <c r="G5443" s="54"/>
    </row>
    <row r="5444" spans="7:7" x14ac:dyDescent="0.25">
      <c r="G5444" s="54"/>
    </row>
    <row r="5445" spans="7:7" x14ac:dyDescent="0.25">
      <c r="G5445" s="54"/>
    </row>
    <row r="5446" spans="7:7" x14ac:dyDescent="0.25">
      <c r="G5446" s="54"/>
    </row>
    <row r="5447" spans="7:7" x14ac:dyDescent="0.25">
      <c r="G5447" s="54"/>
    </row>
    <row r="5448" spans="7:7" x14ac:dyDescent="0.25">
      <c r="G5448" s="54"/>
    </row>
    <row r="5449" spans="7:7" x14ac:dyDescent="0.25">
      <c r="G5449" s="54"/>
    </row>
    <row r="5450" spans="7:7" x14ac:dyDescent="0.25">
      <c r="G5450" s="54"/>
    </row>
    <row r="5451" spans="7:7" x14ac:dyDescent="0.25">
      <c r="G5451" s="54"/>
    </row>
    <row r="5452" spans="7:7" x14ac:dyDescent="0.25">
      <c r="G5452" s="54"/>
    </row>
    <row r="5453" spans="7:7" x14ac:dyDescent="0.25">
      <c r="G5453" s="54"/>
    </row>
    <row r="5454" spans="7:7" x14ac:dyDescent="0.25">
      <c r="G5454" s="54"/>
    </row>
    <row r="5455" spans="7:7" x14ac:dyDescent="0.25">
      <c r="G5455" s="54"/>
    </row>
    <row r="5456" spans="7:7" x14ac:dyDescent="0.25">
      <c r="G5456" s="54"/>
    </row>
    <row r="5457" spans="7:7" x14ac:dyDescent="0.25">
      <c r="G5457" s="54"/>
    </row>
    <row r="5458" spans="7:7" x14ac:dyDescent="0.25">
      <c r="G5458" s="54"/>
    </row>
    <row r="5459" spans="7:7" x14ac:dyDescent="0.25">
      <c r="G5459" s="54"/>
    </row>
    <row r="5460" spans="7:7" x14ac:dyDescent="0.25">
      <c r="G5460" s="54"/>
    </row>
    <row r="5461" spans="7:7" x14ac:dyDescent="0.25">
      <c r="G5461" s="54"/>
    </row>
    <row r="5462" spans="7:7" x14ac:dyDescent="0.25">
      <c r="G5462" s="54"/>
    </row>
    <row r="5463" spans="7:7" x14ac:dyDescent="0.25">
      <c r="G5463" s="54"/>
    </row>
    <row r="5464" spans="7:7" x14ac:dyDescent="0.25">
      <c r="G5464" s="54"/>
    </row>
    <row r="5465" spans="7:7" x14ac:dyDescent="0.25">
      <c r="G5465" s="54"/>
    </row>
    <row r="5466" spans="7:7" x14ac:dyDescent="0.25">
      <c r="G5466" s="54"/>
    </row>
    <row r="5467" spans="7:7" x14ac:dyDescent="0.25">
      <c r="G5467" s="54"/>
    </row>
    <row r="5468" spans="7:7" x14ac:dyDescent="0.25">
      <c r="G5468" s="54"/>
    </row>
    <row r="5469" spans="7:7" x14ac:dyDescent="0.25">
      <c r="G5469" s="54"/>
    </row>
    <row r="5470" spans="7:7" x14ac:dyDescent="0.25">
      <c r="G5470" s="54"/>
    </row>
    <row r="5471" spans="7:7" x14ac:dyDescent="0.25">
      <c r="G5471" s="54"/>
    </row>
    <row r="5472" spans="7:7" x14ac:dyDescent="0.25">
      <c r="G5472" s="54"/>
    </row>
    <row r="5473" spans="7:7" x14ac:dyDescent="0.25">
      <c r="G5473" s="54"/>
    </row>
    <row r="5474" spans="7:7" x14ac:dyDescent="0.25">
      <c r="G5474" s="54"/>
    </row>
    <row r="5475" spans="7:7" x14ac:dyDescent="0.25">
      <c r="G5475" s="54"/>
    </row>
    <row r="5476" spans="7:7" x14ac:dyDescent="0.25">
      <c r="G5476" s="54"/>
    </row>
    <row r="5477" spans="7:7" x14ac:dyDescent="0.25">
      <c r="G5477" s="54"/>
    </row>
    <row r="5478" spans="7:7" x14ac:dyDescent="0.25">
      <c r="G5478" s="54"/>
    </row>
    <row r="5479" spans="7:7" x14ac:dyDescent="0.25">
      <c r="G5479" s="54"/>
    </row>
    <row r="5480" spans="7:7" x14ac:dyDescent="0.25">
      <c r="G5480" s="54"/>
    </row>
    <row r="5481" spans="7:7" x14ac:dyDescent="0.25">
      <c r="G5481" s="54"/>
    </row>
    <row r="5482" spans="7:7" x14ac:dyDescent="0.25">
      <c r="G5482" s="54"/>
    </row>
    <row r="5483" spans="7:7" x14ac:dyDescent="0.25">
      <c r="G5483" s="54"/>
    </row>
    <row r="5484" spans="7:7" x14ac:dyDescent="0.25">
      <c r="G5484" s="54"/>
    </row>
    <row r="5485" spans="7:7" x14ac:dyDescent="0.25">
      <c r="G5485" s="54"/>
    </row>
    <row r="5486" spans="7:7" x14ac:dyDescent="0.25">
      <c r="G5486" s="54"/>
    </row>
    <row r="5487" spans="7:7" x14ac:dyDescent="0.25">
      <c r="G5487" s="54"/>
    </row>
    <row r="5488" spans="7:7" x14ac:dyDescent="0.25">
      <c r="G5488" s="54"/>
    </row>
    <row r="5489" spans="7:7" x14ac:dyDescent="0.25">
      <c r="G5489" s="54"/>
    </row>
    <row r="5490" spans="7:7" x14ac:dyDescent="0.25">
      <c r="G5490" s="54"/>
    </row>
    <row r="5491" spans="7:7" x14ac:dyDescent="0.25">
      <c r="G5491" s="54"/>
    </row>
    <row r="5492" spans="7:7" x14ac:dyDescent="0.25">
      <c r="G5492" s="54"/>
    </row>
    <row r="5493" spans="7:7" x14ac:dyDescent="0.25">
      <c r="G5493" s="54"/>
    </row>
    <row r="5494" spans="7:7" x14ac:dyDescent="0.25">
      <c r="G5494" s="54"/>
    </row>
    <row r="5495" spans="7:7" x14ac:dyDescent="0.25">
      <c r="G5495" s="54"/>
    </row>
    <row r="5496" spans="7:7" x14ac:dyDescent="0.25">
      <c r="G5496" s="54"/>
    </row>
    <row r="5497" spans="7:7" x14ac:dyDescent="0.25">
      <c r="G5497" s="54"/>
    </row>
    <row r="5498" spans="7:7" x14ac:dyDescent="0.25">
      <c r="G5498" s="54"/>
    </row>
    <row r="5499" spans="7:7" x14ac:dyDescent="0.25">
      <c r="G5499" s="54"/>
    </row>
    <row r="5500" spans="7:7" x14ac:dyDescent="0.25">
      <c r="G5500" s="54"/>
    </row>
    <row r="5501" spans="7:7" x14ac:dyDescent="0.25">
      <c r="G5501" s="54"/>
    </row>
    <row r="5502" spans="7:7" x14ac:dyDescent="0.25">
      <c r="G5502" s="54"/>
    </row>
    <row r="5503" spans="7:7" x14ac:dyDescent="0.25">
      <c r="G5503" s="54"/>
    </row>
    <row r="5504" spans="7:7" x14ac:dyDescent="0.25">
      <c r="G5504" s="54"/>
    </row>
    <row r="5505" spans="7:7" x14ac:dyDescent="0.25">
      <c r="G5505" s="54"/>
    </row>
    <row r="5506" spans="7:7" x14ac:dyDescent="0.25">
      <c r="G5506" s="54"/>
    </row>
    <row r="5507" spans="7:7" x14ac:dyDescent="0.25">
      <c r="G5507" s="54"/>
    </row>
    <row r="5508" spans="7:7" x14ac:dyDescent="0.25">
      <c r="G5508" s="54"/>
    </row>
    <row r="5509" spans="7:7" x14ac:dyDescent="0.25">
      <c r="G5509" s="54"/>
    </row>
    <row r="5510" spans="7:7" x14ac:dyDescent="0.25">
      <c r="G5510" s="54"/>
    </row>
    <row r="5511" spans="7:7" x14ac:dyDescent="0.25">
      <c r="G5511" s="54"/>
    </row>
    <row r="5512" spans="7:7" x14ac:dyDescent="0.25">
      <c r="G5512" s="54"/>
    </row>
    <row r="5513" spans="7:7" x14ac:dyDescent="0.25">
      <c r="G5513" s="54"/>
    </row>
    <row r="5514" spans="7:7" x14ac:dyDescent="0.25">
      <c r="G5514" s="54"/>
    </row>
    <row r="5515" spans="7:7" x14ac:dyDescent="0.25">
      <c r="G5515" s="54"/>
    </row>
    <row r="5516" spans="7:7" x14ac:dyDescent="0.25">
      <c r="G5516" s="54"/>
    </row>
    <row r="5517" spans="7:7" x14ac:dyDescent="0.25">
      <c r="G5517" s="54"/>
    </row>
    <row r="5518" spans="7:7" x14ac:dyDescent="0.25">
      <c r="G5518" s="54"/>
    </row>
    <row r="5519" spans="7:7" x14ac:dyDescent="0.25">
      <c r="G5519" s="54"/>
    </row>
    <row r="5520" spans="7:7" x14ac:dyDescent="0.25">
      <c r="G5520" s="54"/>
    </row>
    <row r="5521" spans="7:7" x14ac:dyDescent="0.25">
      <c r="G5521" s="54"/>
    </row>
    <row r="5522" spans="7:7" x14ac:dyDescent="0.25">
      <c r="G5522" s="54"/>
    </row>
    <row r="5523" spans="7:7" x14ac:dyDescent="0.25">
      <c r="G5523" s="54"/>
    </row>
    <row r="5524" spans="7:7" x14ac:dyDescent="0.25">
      <c r="G5524" s="54"/>
    </row>
    <row r="5525" spans="7:7" x14ac:dyDescent="0.25">
      <c r="G5525" s="54"/>
    </row>
    <row r="5526" spans="7:7" x14ac:dyDescent="0.25">
      <c r="G5526" s="54"/>
    </row>
    <row r="5527" spans="7:7" x14ac:dyDescent="0.25">
      <c r="G5527" s="54"/>
    </row>
    <row r="5528" spans="7:7" x14ac:dyDescent="0.25">
      <c r="G5528" s="54"/>
    </row>
    <row r="5529" spans="7:7" x14ac:dyDescent="0.25">
      <c r="G5529" s="54"/>
    </row>
    <row r="5530" spans="7:7" x14ac:dyDescent="0.25">
      <c r="G5530" s="54"/>
    </row>
    <row r="5531" spans="7:7" x14ac:dyDescent="0.25">
      <c r="G5531" s="54"/>
    </row>
    <row r="5532" spans="7:7" x14ac:dyDescent="0.25">
      <c r="G5532" s="54"/>
    </row>
    <row r="5533" spans="7:7" x14ac:dyDescent="0.25">
      <c r="G5533" s="54"/>
    </row>
    <row r="5534" spans="7:7" x14ac:dyDescent="0.25">
      <c r="G5534" s="54"/>
    </row>
    <row r="5535" spans="7:7" x14ac:dyDescent="0.25">
      <c r="G5535" s="54"/>
    </row>
    <row r="5536" spans="7:7" x14ac:dyDescent="0.25">
      <c r="G5536" s="54"/>
    </row>
    <row r="5537" spans="7:7" x14ac:dyDescent="0.25">
      <c r="G5537" s="54"/>
    </row>
    <row r="5538" spans="7:7" x14ac:dyDescent="0.25">
      <c r="G5538" s="54"/>
    </row>
    <row r="5539" spans="7:7" x14ac:dyDescent="0.25">
      <c r="G5539" s="54"/>
    </row>
    <row r="5540" spans="7:7" x14ac:dyDescent="0.25">
      <c r="G5540" s="54"/>
    </row>
    <row r="5541" spans="7:7" x14ac:dyDescent="0.25">
      <c r="G5541" s="54"/>
    </row>
    <row r="5542" spans="7:7" x14ac:dyDescent="0.25">
      <c r="G5542" s="54"/>
    </row>
    <row r="5543" spans="7:7" x14ac:dyDescent="0.25">
      <c r="G5543" s="54"/>
    </row>
    <row r="5544" spans="7:7" x14ac:dyDescent="0.25">
      <c r="G5544" s="54"/>
    </row>
    <row r="5545" spans="7:7" x14ac:dyDescent="0.25">
      <c r="G5545" s="54"/>
    </row>
    <row r="5546" spans="7:7" x14ac:dyDescent="0.25">
      <c r="G5546" s="54"/>
    </row>
    <row r="5547" spans="7:7" x14ac:dyDescent="0.25">
      <c r="G5547" s="54"/>
    </row>
    <row r="5548" spans="7:7" x14ac:dyDescent="0.25">
      <c r="G5548" s="54"/>
    </row>
    <row r="5549" spans="7:7" x14ac:dyDescent="0.25">
      <c r="G5549" s="54"/>
    </row>
    <row r="5550" spans="7:7" x14ac:dyDescent="0.25">
      <c r="G5550" s="54"/>
    </row>
    <row r="5551" spans="7:7" x14ac:dyDescent="0.25">
      <c r="G5551" s="54"/>
    </row>
    <row r="5552" spans="7:7" x14ac:dyDescent="0.25">
      <c r="G5552" s="54"/>
    </row>
    <row r="5553" spans="7:7" x14ac:dyDescent="0.25">
      <c r="G5553" s="54"/>
    </row>
    <row r="5554" spans="7:7" x14ac:dyDescent="0.25">
      <c r="G5554" s="54"/>
    </row>
    <row r="5555" spans="7:7" x14ac:dyDescent="0.25">
      <c r="G5555" s="54"/>
    </row>
    <row r="5556" spans="7:7" x14ac:dyDescent="0.25">
      <c r="G5556" s="54"/>
    </row>
    <row r="5557" spans="7:7" x14ac:dyDescent="0.25">
      <c r="G5557" s="54"/>
    </row>
    <row r="5558" spans="7:7" x14ac:dyDescent="0.25">
      <c r="G5558" s="54"/>
    </row>
    <row r="5559" spans="7:7" x14ac:dyDescent="0.25">
      <c r="G5559" s="54"/>
    </row>
    <row r="5560" spans="7:7" x14ac:dyDescent="0.25">
      <c r="G5560" s="54"/>
    </row>
    <row r="5561" spans="7:7" x14ac:dyDescent="0.25">
      <c r="G5561" s="54"/>
    </row>
    <row r="5562" spans="7:7" x14ac:dyDescent="0.25">
      <c r="G5562" s="54"/>
    </row>
    <row r="5563" spans="7:7" x14ac:dyDescent="0.25">
      <c r="G5563" s="54"/>
    </row>
    <row r="5564" spans="7:7" x14ac:dyDescent="0.25">
      <c r="G5564" s="54"/>
    </row>
    <row r="5565" spans="7:7" x14ac:dyDescent="0.25">
      <c r="G5565" s="54"/>
    </row>
    <row r="5566" spans="7:7" x14ac:dyDescent="0.25">
      <c r="G5566" s="54"/>
    </row>
    <row r="5567" spans="7:7" x14ac:dyDescent="0.25">
      <c r="G5567" s="54"/>
    </row>
    <row r="5568" spans="7:7" x14ac:dyDescent="0.25">
      <c r="G5568" s="54"/>
    </row>
    <row r="5569" spans="7:7" x14ac:dyDescent="0.25">
      <c r="G5569" s="54"/>
    </row>
    <row r="5570" spans="7:7" x14ac:dyDescent="0.25">
      <c r="G5570" s="54"/>
    </row>
    <row r="5571" spans="7:7" x14ac:dyDescent="0.25">
      <c r="G5571" s="54"/>
    </row>
    <row r="5572" spans="7:7" x14ac:dyDescent="0.25">
      <c r="G5572" s="54"/>
    </row>
    <row r="5573" spans="7:7" x14ac:dyDescent="0.25">
      <c r="G5573" s="54"/>
    </row>
    <row r="5574" spans="7:7" x14ac:dyDescent="0.25">
      <c r="G5574" s="54"/>
    </row>
    <row r="5575" spans="7:7" x14ac:dyDescent="0.25">
      <c r="G5575" s="54"/>
    </row>
    <row r="5576" spans="7:7" x14ac:dyDescent="0.25">
      <c r="G5576" s="54"/>
    </row>
    <row r="5577" spans="7:7" x14ac:dyDescent="0.25">
      <c r="G5577" s="54"/>
    </row>
    <row r="5578" spans="7:7" x14ac:dyDescent="0.25">
      <c r="G5578" s="54"/>
    </row>
    <row r="5579" spans="7:7" x14ac:dyDescent="0.25">
      <c r="G5579" s="54"/>
    </row>
    <row r="5580" spans="7:7" x14ac:dyDescent="0.25">
      <c r="G5580" s="54"/>
    </row>
    <row r="5581" spans="7:7" x14ac:dyDescent="0.25">
      <c r="G5581" s="54"/>
    </row>
    <row r="5582" spans="7:7" x14ac:dyDescent="0.25">
      <c r="G5582" s="54"/>
    </row>
    <row r="5583" spans="7:7" x14ac:dyDescent="0.25">
      <c r="G5583" s="54"/>
    </row>
    <row r="5584" spans="7:7" x14ac:dyDescent="0.25">
      <c r="G5584" s="54"/>
    </row>
    <row r="5585" spans="7:7" x14ac:dyDescent="0.25">
      <c r="G5585" s="54"/>
    </row>
    <row r="5586" spans="7:7" x14ac:dyDescent="0.25">
      <c r="G5586" s="54"/>
    </row>
    <row r="5587" spans="7:7" x14ac:dyDescent="0.25">
      <c r="G5587" s="54"/>
    </row>
    <row r="5588" spans="7:7" x14ac:dyDescent="0.25">
      <c r="G5588" s="54"/>
    </row>
    <row r="5589" spans="7:7" x14ac:dyDescent="0.25">
      <c r="G5589" s="54"/>
    </row>
    <row r="5590" spans="7:7" x14ac:dyDescent="0.25">
      <c r="G5590" s="54"/>
    </row>
    <row r="5591" spans="7:7" x14ac:dyDescent="0.25">
      <c r="G5591" s="54"/>
    </row>
    <row r="5592" spans="7:7" x14ac:dyDescent="0.25">
      <c r="G5592" s="54"/>
    </row>
    <row r="5593" spans="7:7" x14ac:dyDescent="0.25">
      <c r="G5593" s="54"/>
    </row>
    <row r="5594" spans="7:7" x14ac:dyDescent="0.25">
      <c r="G5594" s="54"/>
    </row>
    <row r="5595" spans="7:7" x14ac:dyDescent="0.25">
      <c r="G5595" s="54"/>
    </row>
    <row r="5596" spans="7:7" x14ac:dyDescent="0.25">
      <c r="G5596" s="54"/>
    </row>
    <row r="5597" spans="7:7" x14ac:dyDescent="0.25">
      <c r="G5597" s="54"/>
    </row>
    <row r="5598" spans="7:7" x14ac:dyDescent="0.25">
      <c r="G5598" s="54"/>
    </row>
    <row r="5599" spans="7:7" x14ac:dyDescent="0.25">
      <c r="G5599" s="54"/>
    </row>
    <row r="5600" spans="7:7" x14ac:dyDescent="0.25">
      <c r="G5600" s="54"/>
    </row>
    <row r="5601" spans="7:7" x14ac:dyDescent="0.25">
      <c r="G5601" s="54"/>
    </row>
    <row r="5602" spans="7:7" x14ac:dyDescent="0.25">
      <c r="G5602" s="54"/>
    </row>
    <row r="5603" spans="7:7" x14ac:dyDescent="0.25">
      <c r="G5603" s="54"/>
    </row>
    <row r="5604" spans="7:7" x14ac:dyDescent="0.25">
      <c r="G5604" s="54"/>
    </row>
    <row r="5605" spans="7:7" x14ac:dyDescent="0.25">
      <c r="G5605" s="54"/>
    </row>
    <row r="5606" spans="7:7" x14ac:dyDescent="0.25">
      <c r="G5606" s="54"/>
    </row>
    <row r="5607" spans="7:7" x14ac:dyDescent="0.25">
      <c r="G5607" s="54"/>
    </row>
    <row r="5608" spans="7:7" x14ac:dyDescent="0.25">
      <c r="G5608" s="54"/>
    </row>
    <row r="5609" spans="7:7" x14ac:dyDescent="0.25">
      <c r="G5609" s="54"/>
    </row>
    <row r="5610" spans="7:7" x14ac:dyDescent="0.25">
      <c r="G5610" s="54"/>
    </row>
    <row r="5611" spans="7:7" x14ac:dyDescent="0.25">
      <c r="G5611" s="54"/>
    </row>
    <row r="5612" spans="7:7" x14ac:dyDescent="0.25">
      <c r="G5612" s="54"/>
    </row>
    <row r="5613" spans="7:7" x14ac:dyDescent="0.25">
      <c r="G5613" s="54"/>
    </row>
    <row r="5614" spans="7:7" x14ac:dyDescent="0.25">
      <c r="G5614" s="54"/>
    </row>
    <row r="5615" spans="7:7" x14ac:dyDescent="0.25">
      <c r="G5615" s="54"/>
    </row>
    <row r="5616" spans="7:7" x14ac:dyDescent="0.25">
      <c r="G5616" s="54"/>
    </row>
    <row r="5617" spans="7:7" x14ac:dyDescent="0.25">
      <c r="G5617" s="54"/>
    </row>
    <row r="5618" spans="7:7" x14ac:dyDescent="0.25">
      <c r="G5618" s="54"/>
    </row>
    <row r="5619" spans="7:7" x14ac:dyDescent="0.25">
      <c r="G5619" s="54"/>
    </row>
    <row r="5620" spans="7:7" x14ac:dyDescent="0.25">
      <c r="G5620" s="54"/>
    </row>
    <row r="5621" spans="7:7" x14ac:dyDescent="0.25">
      <c r="G5621" s="54"/>
    </row>
    <row r="5622" spans="7:7" x14ac:dyDescent="0.25">
      <c r="G5622" s="54"/>
    </row>
    <row r="5623" spans="7:7" x14ac:dyDescent="0.25">
      <c r="G5623" s="54"/>
    </row>
    <row r="5624" spans="7:7" x14ac:dyDescent="0.25">
      <c r="G5624" s="54"/>
    </row>
    <row r="5625" spans="7:7" x14ac:dyDescent="0.25">
      <c r="G5625" s="54"/>
    </row>
    <row r="5626" spans="7:7" x14ac:dyDescent="0.25">
      <c r="G5626" s="54"/>
    </row>
    <row r="5627" spans="7:7" x14ac:dyDescent="0.25">
      <c r="G5627" s="54"/>
    </row>
    <row r="5628" spans="7:7" x14ac:dyDescent="0.25">
      <c r="G5628" s="54"/>
    </row>
    <row r="5629" spans="7:7" x14ac:dyDescent="0.25">
      <c r="G5629" s="54"/>
    </row>
    <row r="5630" spans="7:7" x14ac:dyDescent="0.25">
      <c r="G5630" s="54"/>
    </row>
    <row r="5631" spans="7:7" x14ac:dyDescent="0.25">
      <c r="G5631" s="54"/>
    </row>
    <row r="5632" spans="7:7" x14ac:dyDescent="0.25">
      <c r="G5632" s="54"/>
    </row>
    <row r="5633" spans="7:7" x14ac:dyDescent="0.25">
      <c r="G5633" s="54"/>
    </row>
    <row r="5634" spans="7:7" x14ac:dyDescent="0.25">
      <c r="G5634" s="54"/>
    </row>
    <row r="5635" spans="7:7" x14ac:dyDescent="0.25">
      <c r="G5635" s="54"/>
    </row>
    <row r="5636" spans="7:7" x14ac:dyDescent="0.25">
      <c r="G5636" s="54"/>
    </row>
    <row r="5637" spans="7:7" x14ac:dyDescent="0.25">
      <c r="G5637" s="54"/>
    </row>
    <row r="5638" spans="7:7" x14ac:dyDescent="0.25">
      <c r="G5638" s="54"/>
    </row>
    <row r="5639" spans="7:7" x14ac:dyDescent="0.25">
      <c r="G5639" s="54"/>
    </row>
    <row r="5640" spans="7:7" x14ac:dyDescent="0.25">
      <c r="G5640" s="54"/>
    </row>
    <row r="5641" spans="7:7" x14ac:dyDescent="0.25">
      <c r="G5641" s="54"/>
    </row>
    <row r="5642" spans="7:7" x14ac:dyDescent="0.25">
      <c r="G5642" s="54"/>
    </row>
    <row r="5643" spans="7:7" x14ac:dyDescent="0.25">
      <c r="G5643" s="54"/>
    </row>
    <row r="5644" spans="7:7" x14ac:dyDescent="0.25">
      <c r="G5644" s="54"/>
    </row>
    <row r="5645" spans="7:7" x14ac:dyDescent="0.25">
      <c r="G5645" s="54"/>
    </row>
    <row r="5646" spans="7:7" x14ac:dyDescent="0.25">
      <c r="G5646" s="54"/>
    </row>
    <row r="5647" spans="7:7" x14ac:dyDescent="0.25">
      <c r="G5647" s="54"/>
    </row>
    <row r="5648" spans="7:7" x14ac:dyDescent="0.25">
      <c r="G5648" s="54"/>
    </row>
    <row r="5649" spans="7:7" x14ac:dyDescent="0.25">
      <c r="G5649" s="54"/>
    </row>
    <row r="5650" spans="7:7" x14ac:dyDescent="0.25">
      <c r="G5650" s="54"/>
    </row>
    <row r="5651" spans="7:7" x14ac:dyDescent="0.25">
      <c r="G5651" s="54"/>
    </row>
    <row r="5652" spans="7:7" x14ac:dyDescent="0.25">
      <c r="G5652" s="54"/>
    </row>
    <row r="5653" spans="7:7" x14ac:dyDescent="0.25">
      <c r="G5653" s="54"/>
    </row>
    <row r="5654" spans="7:7" x14ac:dyDescent="0.25">
      <c r="G5654" s="54"/>
    </row>
    <row r="5655" spans="7:7" x14ac:dyDescent="0.25">
      <c r="G5655" s="54"/>
    </row>
    <row r="5656" spans="7:7" x14ac:dyDescent="0.25">
      <c r="G5656" s="54"/>
    </row>
    <row r="5657" spans="7:7" x14ac:dyDescent="0.25">
      <c r="G5657" s="54"/>
    </row>
    <row r="5658" spans="7:7" x14ac:dyDescent="0.25">
      <c r="G5658" s="54"/>
    </row>
    <row r="5659" spans="7:7" x14ac:dyDescent="0.25">
      <c r="G5659" s="54"/>
    </row>
    <row r="5660" spans="7:7" x14ac:dyDescent="0.25">
      <c r="G5660" s="54"/>
    </row>
    <row r="5661" spans="7:7" x14ac:dyDescent="0.25">
      <c r="G5661" s="54"/>
    </row>
    <row r="5662" spans="7:7" x14ac:dyDescent="0.25">
      <c r="G5662" s="54"/>
    </row>
    <row r="5663" spans="7:7" x14ac:dyDescent="0.25">
      <c r="G5663" s="54"/>
    </row>
    <row r="5664" spans="7:7" x14ac:dyDescent="0.25">
      <c r="G5664" s="54"/>
    </row>
    <row r="5665" spans="7:7" x14ac:dyDescent="0.25">
      <c r="G5665" s="54"/>
    </row>
    <row r="5666" spans="7:7" x14ac:dyDescent="0.25">
      <c r="G5666" s="54"/>
    </row>
    <row r="5667" spans="7:7" x14ac:dyDescent="0.25">
      <c r="G5667" s="54"/>
    </row>
    <row r="5668" spans="7:7" x14ac:dyDescent="0.25">
      <c r="G5668" s="54"/>
    </row>
    <row r="5669" spans="7:7" x14ac:dyDescent="0.25">
      <c r="G5669" s="54"/>
    </row>
    <row r="5670" spans="7:7" x14ac:dyDescent="0.25">
      <c r="G5670" s="54"/>
    </row>
    <row r="5671" spans="7:7" x14ac:dyDescent="0.25">
      <c r="G5671" s="54"/>
    </row>
    <row r="5672" spans="7:7" x14ac:dyDescent="0.25">
      <c r="G5672" s="54"/>
    </row>
    <row r="5673" spans="7:7" x14ac:dyDescent="0.25">
      <c r="G5673" s="54"/>
    </row>
    <row r="5674" spans="7:7" x14ac:dyDescent="0.25">
      <c r="G5674" s="54"/>
    </row>
    <row r="5675" spans="7:7" x14ac:dyDescent="0.25">
      <c r="G5675" s="54"/>
    </row>
    <row r="5676" spans="7:7" x14ac:dyDescent="0.25">
      <c r="G5676" s="54"/>
    </row>
    <row r="5677" spans="7:7" x14ac:dyDescent="0.25">
      <c r="G5677" s="54"/>
    </row>
    <row r="5678" spans="7:7" x14ac:dyDescent="0.25">
      <c r="G5678" s="54"/>
    </row>
    <row r="5679" spans="7:7" x14ac:dyDescent="0.25">
      <c r="G5679" s="54"/>
    </row>
    <row r="5680" spans="7:7" x14ac:dyDescent="0.25">
      <c r="G5680" s="54"/>
    </row>
    <row r="5681" spans="7:7" x14ac:dyDescent="0.25">
      <c r="G5681" s="54"/>
    </row>
    <row r="5682" spans="7:7" x14ac:dyDescent="0.25">
      <c r="G5682" s="54"/>
    </row>
    <row r="5683" spans="7:7" x14ac:dyDescent="0.25">
      <c r="G5683" s="54"/>
    </row>
    <row r="5684" spans="7:7" x14ac:dyDescent="0.25">
      <c r="G5684" s="54"/>
    </row>
    <row r="5685" spans="7:7" x14ac:dyDescent="0.25">
      <c r="G5685" s="54"/>
    </row>
    <row r="5686" spans="7:7" x14ac:dyDescent="0.25">
      <c r="G5686" s="54"/>
    </row>
    <row r="5687" spans="7:7" x14ac:dyDescent="0.25">
      <c r="G5687" s="54"/>
    </row>
    <row r="5688" spans="7:7" x14ac:dyDescent="0.25">
      <c r="G5688" s="54"/>
    </row>
    <row r="5689" spans="7:7" x14ac:dyDescent="0.25">
      <c r="G5689" s="54"/>
    </row>
    <row r="5690" spans="7:7" x14ac:dyDescent="0.25">
      <c r="G5690" s="54"/>
    </row>
    <row r="5691" spans="7:7" x14ac:dyDescent="0.25">
      <c r="G5691" s="54"/>
    </row>
    <row r="5692" spans="7:7" x14ac:dyDescent="0.25">
      <c r="G5692" s="54"/>
    </row>
    <row r="5693" spans="7:7" x14ac:dyDescent="0.25">
      <c r="G5693" s="54"/>
    </row>
    <row r="5694" spans="7:7" x14ac:dyDescent="0.25">
      <c r="G5694" s="54"/>
    </row>
    <row r="5695" spans="7:7" x14ac:dyDescent="0.25">
      <c r="G5695" s="54"/>
    </row>
    <row r="5696" spans="7:7" x14ac:dyDescent="0.25">
      <c r="G5696" s="54"/>
    </row>
    <row r="5697" spans="7:7" x14ac:dyDescent="0.25">
      <c r="G5697" s="54"/>
    </row>
    <row r="5698" spans="7:7" x14ac:dyDescent="0.25">
      <c r="G5698" s="54"/>
    </row>
    <row r="5699" spans="7:7" x14ac:dyDescent="0.25">
      <c r="G5699" s="54"/>
    </row>
    <row r="5700" spans="7:7" x14ac:dyDescent="0.25">
      <c r="G5700" s="54"/>
    </row>
    <row r="5701" spans="7:7" x14ac:dyDescent="0.25">
      <c r="G5701" s="54"/>
    </row>
    <row r="5702" spans="7:7" x14ac:dyDescent="0.25">
      <c r="G5702" s="54"/>
    </row>
    <row r="5703" spans="7:7" x14ac:dyDescent="0.25">
      <c r="G5703" s="54"/>
    </row>
    <row r="5704" spans="7:7" x14ac:dyDescent="0.25">
      <c r="G5704" s="54"/>
    </row>
    <row r="5705" spans="7:7" x14ac:dyDescent="0.25">
      <c r="G5705" s="54"/>
    </row>
    <row r="5706" spans="7:7" x14ac:dyDescent="0.25">
      <c r="G5706" s="54"/>
    </row>
    <row r="5707" spans="7:7" x14ac:dyDescent="0.25">
      <c r="G5707" s="54"/>
    </row>
    <row r="5708" spans="7:7" x14ac:dyDescent="0.25">
      <c r="G5708" s="54"/>
    </row>
    <row r="5709" spans="7:7" x14ac:dyDescent="0.25">
      <c r="G5709" s="54"/>
    </row>
    <row r="5710" spans="7:7" x14ac:dyDescent="0.25">
      <c r="G5710" s="54"/>
    </row>
    <row r="5711" spans="7:7" x14ac:dyDescent="0.25">
      <c r="G5711" s="54"/>
    </row>
    <row r="5712" spans="7:7" x14ac:dyDescent="0.25">
      <c r="G5712" s="54"/>
    </row>
    <row r="5713" spans="7:7" x14ac:dyDescent="0.25">
      <c r="G5713" s="54"/>
    </row>
    <row r="5714" spans="7:7" x14ac:dyDescent="0.25">
      <c r="G5714" s="54"/>
    </row>
    <row r="5715" spans="7:7" x14ac:dyDescent="0.25">
      <c r="G5715" s="54"/>
    </row>
    <row r="5716" spans="7:7" x14ac:dyDescent="0.25">
      <c r="G5716" s="54"/>
    </row>
    <row r="5717" spans="7:7" x14ac:dyDescent="0.25">
      <c r="G5717" s="54"/>
    </row>
    <row r="5718" spans="7:7" x14ac:dyDescent="0.25">
      <c r="G5718" s="54"/>
    </row>
    <row r="5719" spans="7:7" x14ac:dyDescent="0.25">
      <c r="G5719" s="54"/>
    </row>
    <row r="5720" spans="7:7" x14ac:dyDescent="0.25">
      <c r="G5720" s="54"/>
    </row>
    <row r="5721" spans="7:7" x14ac:dyDescent="0.25">
      <c r="G5721" s="54"/>
    </row>
    <row r="5722" spans="7:7" x14ac:dyDescent="0.25">
      <c r="G5722" s="54"/>
    </row>
    <row r="5723" spans="7:7" x14ac:dyDescent="0.25">
      <c r="G5723" s="54"/>
    </row>
    <row r="5724" spans="7:7" x14ac:dyDescent="0.25">
      <c r="G5724" s="54"/>
    </row>
    <row r="5725" spans="7:7" x14ac:dyDescent="0.25">
      <c r="G5725" s="54"/>
    </row>
    <row r="5726" spans="7:7" x14ac:dyDescent="0.25">
      <c r="G5726" s="54"/>
    </row>
    <row r="5727" spans="7:7" x14ac:dyDescent="0.25">
      <c r="G5727" s="54"/>
    </row>
    <row r="5728" spans="7:7" x14ac:dyDescent="0.25">
      <c r="G5728" s="54"/>
    </row>
    <row r="5729" spans="7:7" x14ac:dyDescent="0.25">
      <c r="G5729" s="54"/>
    </row>
    <row r="5730" spans="7:7" x14ac:dyDescent="0.25">
      <c r="G5730" s="54"/>
    </row>
    <row r="5731" spans="7:7" x14ac:dyDescent="0.25">
      <c r="G5731" s="54"/>
    </row>
    <row r="5732" spans="7:7" x14ac:dyDescent="0.25">
      <c r="G5732" s="54"/>
    </row>
    <row r="5733" spans="7:7" x14ac:dyDescent="0.25">
      <c r="G5733" s="54"/>
    </row>
    <row r="5734" spans="7:7" x14ac:dyDescent="0.25">
      <c r="G5734" s="54"/>
    </row>
    <row r="5735" spans="7:7" x14ac:dyDescent="0.25">
      <c r="G5735" s="54"/>
    </row>
    <row r="5736" spans="7:7" x14ac:dyDescent="0.25">
      <c r="G5736" s="54"/>
    </row>
    <row r="5737" spans="7:7" x14ac:dyDescent="0.25">
      <c r="G5737" s="54"/>
    </row>
    <row r="5738" spans="7:7" x14ac:dyDescent="0.25">
      <c r="G5738" s="54"/>
    </row>
    <row r="5739" spans="7:7" x14ac:dyDescent="0.25">
      <c r="G5739" s="54"/>
    </row>
    <row r="5740" spans="7:7" x14ac:dyDescent="0.25">
      <c r="G5740" s="54"/>
    </row>
    <row r="5741" spans="7:7" x14ac:dyDescent="0.25">
      <c r="G5741" s="54"/>
    </row>
    <row r="5742" spans="7:7" x14ac:dyDescent="0.25">
      <c r="G5742" s="54"/>
    </row>
    <row r="5743" spans="7:7" x14ac:dyDescent="0.25">
      <c r="G5743" s="54"/>
    </row>
    <row r="5744" spans="7:7" x14ac:dyDescent="0.25">
      <c r="G5744" s="54"/>
    </row>
    <row r="5745" spans="7:7" x14ac:dyDescent="0.25">
      <c r="G5745" s="54"/>
    </row>
    <row r="5746" spans="7:7" x14ac:dyDescent="0.25">
      <c r="G5746" s="54"/>
    </row>
    <row r="5747" spans="7:7" x14ac:dyDescent="0.25">
      <c r="G5747" s="54"/>
    </row>
    <row r="5748" spans="7:7" x14ac:dyDescent="0.25">
      <c r="G5748" s="54"/>
    </row>
    <row r="5749" spans="7:7" x14ac:dyDescent="0.25">
      <c r="G5749" s="54"/>
    </row>
    <row r="5750" spans="7:7" x14ac:dyDescent="0.25">
      <c r="G5750" s="54"/>
    </row>
    <row r="5751" spans="7:7" x14ac:dyDescent="0.25">
      <c r="G5751" s="54"/>
    </row>
    <row r="5752" spans="7:7" x14ac:dyDescent="0.25">
      <c r="G5752" s="54"/>
    </row>
    <row r="5753" spans="7:7" x14ac:dyDescent="0.25">
      <c r="G5753" s="54"/>
    </row>
    <row r="5754" spans="7:7" x14ac:dyDescent="0.25">
      <c r="G5754" s="54"/>
    </row>
    <row r="5755" spans="7:7" x14ac:dyDescent="0.25">
      <c r="G5755" s="54"/>
    </row>
    <row r="5756" spans="7:7" x14ac:dyDescent="0.25">
      <c r="G5756" s="54"/>
    </row>
    <row r="5757" spans="7:7" x14ac:dyDescent="0.25">
      <c r="G5757" s="54"/>
    </row>
    <row r="5758" spans="7:7" x14ac:dyDescent="0.25">
      <c r="G5758" s="54"/>
    </row>
    <row r="5759" spans="7:7" x14ac:dyDescent="0.25">
      <c r="G5759" s="54"/>
    </row>
    <row r="5760" spans="7:7" x14ac:dyDescent="0.25">
      <c r="G5760" s="54"/>
    </row>
    <row r="5761" spans="7:7" x14ac:dyDescent="0.25">
      <c r="G5761" s="54"/>
    </row>
    <row r="5762" spans="7:7" x14ac:dyDescent="0.25">
      <c r="G5762" s="54"/>
    </row>
    <row r="5763" spans="7:7" x14ac:dyDescent="0.25">
      <c r="G5763" s="54"/>
    </row>
    <row r="5764" spans="7:7" x14ac:dyDescent="0.25">
      <c r="G5764" s="54"/>
    </row>
    <row r="5765" spans="7:7" x14ac:dyDescent="0.25">
      <c r="G5765" s="54"/>
    </row>
    <row r="5766" spans="7:7" x14ac:dyDescent="0.25">
      <c r="G5766" s="54"/>
    </row>
    <row r="5767" spans="7:7" x14ac:dyDescent="0.25">
      <c r="G5767" s="54"/>
    </row>
    <row r="5768" spans="7:7" x14ac:dyDescent="0.25">
      <c r="G5768" s="54"/>
    </row>
    <row r="5769" spans="7:7" x14ac:dyDescent="0.25">
      <c r="G5769" s="54"/>
    </row>
    <row r="5770" spans="7:7" x14ac:dyDescent="0.25">
      <c r="G5770" s="54"/>
    </row>
    <row r="5771" spans="7:7" x14ac:dyDescent="0.25">
      <c r="G5771" s="54"/>
    </row>
    <row r="5772" spans="7:7" x14ac:dyDescent="0.25">
      <c r="G5772" s="54"/>
    </row>
    <row r="5773" spans="7:7" x14ac:dyDescent="0.25">
      <c r="G5773" s="54"/>
    </row>
    <row r="5774" spans="7:7" x14ac:dyDescent="0.25">
      <c r="G5774" s="54"/>
    </row>
    <row r="5775" spans="7:7" x14ac:dyDescent="0.25">
      <c r="G5775" s="54"/>
    </row>
    <row r="5776" spans="7:7" x14ac:dyDescent="0.25">
      <c r="G5776" s="54"/>
    </row>
    <row r="5777" spans="7:7" x14ac:dyDescent="0.25">
      <c r="G5777" s="54"/>
    </row>
    <row r="5778" spans="7:7" x14ac:dyDescent="0.25">
      <c r="G5778" s="54"/>
    </row>
    <row r="5779" spans="7:7" x14ac:dyDescent="0.25">
      <c r="G5779" s="54"/>
    </row>
    <row r="5780" spans="7:7" x14ac:dyDescent="0.25">
      <c r="G5780" s="54"/>
    </row>
    <row r="5781" spans="7:7" x14ac:dyDescent="0.25">
      <c r="G5781" s="54"/>
    </row>
    <row r="5782" spans="7:7" x14ac:dyDescent="0.25">
      <c r="G5782" s="54"/>
    </row>
    <row r="5783" spans="7:7" x14ac:dyDescent="0.25">
      <c r="G5783" s="54"/>
    </row>
    <row r="5784" spans="7:7" x14ac:dyDescent="0.25">
      <c r="G5784" s="54"/>
    </row>
    <row r="5785" spans="7:7" x14ac:dyDescent="0.25">
      <c r="G5785" s="54"/>
    </row>
    <row r="5786" spans="7:7" x14ac:dyDescent="0.25">
      <c r="G5786" s="54"/>
    </row>
    <row r="5787" spans="7:7" x14ac:dyDescent="0.25">
      <c r="G5787" s="54"/>
    </row>
    <row r="5788" spans="7:7" x14ac:dyDescent="0.25">
      <c r="G5788" s="54"/>
    </row>
    <row r="5789" spans="7:7" x14ac:dyDescent="0.25">
      <c r="G5789" s="54"/>
    </row>
    <row r="5790" spans="7:7" x14ac:dyDescent="0.25">
      <c r="G5790" s="54"/>
    </row>
    <row r="5791" spans="7:7" x14ac:dyDescent="0.25">
      <c r="G5791" s="54"/>
    </row>
    <row r="5792" spans="7:7" x14ac:dyDescent="0.25">
      <c r="G5792" s="54"/>
    </row>
    <row r="5793" spans="7:7" x14ac:dyDescent="0.25">
      <c r="G5793" s="54"/>
    </row>
    <row r="5794" spans="7:7" x14ac:dyDescent="0.25">
      <c r="G5794" s="54"/>
    </row>
    <row r="5795" spans="7:7" x14ac:dyDescent="0.25">
      <c r="G5795" s="54"/>
    </row>
    <row r="5796" spans="7:7" x14ac:dyDescent="0.25">
      <c r="G5796" s="54"/>
    </row>
    <row r="5797" spans="7:7" x14ac:dyDescent="0.25">
      <c r="G5797" s="54"/>
    </row>
    <row r="5798" spans="7:7" x14ac:dyDescent="0.25">
      <c r="G5798" s="54"/>
    </row>
    <row r="5799" spans="7:7" x14ac:dyDescent="0.25">
      <c r="G5799" s="54"/>
    </row>
    <row r="5800" spans="7:7" x14ac:dyDescent="0.25">
      <c r="G5800" s="54"/>
    </row>
    <row r="5801" spans="7:7" x14ac:dyDescent="0.25">
      <c r="G5801" s="54"/>
    </row>
    <row r="5802" spans="7:7" x14ac:dyDescent="0.25">
      <c r="G5802" s="54"/>
    </row>
    <row r="5803" spans="7:7" x14ac:dyDescent="0.25">
      <c r="G5803" s="54"/>
    </row>
    <row r="5804" spans="7:7" x14ac:dyDescent="0.25">
      <c r="G5804" s="54"/>
    </row>
    <row r="5805" spans="7:7" x14ac:dyDescent="0.25">
      <c r="G5805" s="54"/>
    </row>
    <row r="5806" spans="7:7" x14ac:dyDescent="0.25">
      <c r="G5806" s="54"/>
    </row>
    <row r="5807" spans="7:7" x14ac:dyDescent="0.25">
      <c r="G5807" s="54"/>
    </row>
    <row r="5808" spans="7:7" x14ac:dyDescent="0.25">
      <c r="G5808" s="54"/>
    </row>
    <row r="5809" spans="7:7" x14ac:dyDescent="0.25">
      <c r="G5809" s="54"/>
    </row>
    <row r="5810" spans="7:7" x14ac:dyDescent="0.25">
      <c r="G5810" s="54"/>
    </row>
    <row r="5811" spans="7:7" x14ac:dyDescent="0.25">
      <c r="G5811" s="54"/>
    </row>
    <row r="5812" spans="7:7" x14ac:dyDescent="0.25">
      <c r="G5812" s="54"/>
    </row>
    <row r="5813" spans="7:7" x14ac:dyDescent="0.25">
      <c r="G5813" s="54"/>
    </row>
    <row r="5814" spans="7:7" x14ac:dyDescent="0.25">
      <c r="G5814" s="54"/>
    </row>
    <row r="5815" spans="7:7" x14ac:dyDescent="0.25">
      <c r="G5815" s="54"/>
    </row>
    <row r="5816" spans="7:7" x14ac:dyDescent="0.25">
      <c r="G5816" s="54"/>
    </row>
    <row r="5817" spans="7:7" x14ac:dyDescent="0.25">
      <c r="G5817" s="54"/>
    </row>
    <row r="5818" spans="7:7" x14ac:dyDescent="0.25">
      <c r="G5818" s="54"/>
    </row>
    <row r="5819" spans="7:7" x14ac:dyDescent="0.25">
      <c r="G5819" s="54"/>
    </row>
    <row r="5820" spans="7:7" x14ac:dyDescent="0.25">
      <c r="G5820" s="54"/>
    </row>
    <row r="5821" spans="7:7" x14ac:dyDescent="0.25">
      <c r="G5821" s="54"/>
    </row>
    <row r="5822" spans="7:7" x14ac:dyDescent="0.25">
      <c r="G5822" s="54"/>
    </row>
    <row r="5823" spans="7:7" x14ac:dyDescent="0.25">
      <c r="G5823" s="54"/>
    </row>
    <row r="5824" spans="7:7" x14ac:dyDescent="0.25">
      <c r="G5824" s="54"/>
    </row>
    <row r="5825" spans="7:7" x14ac:dyDescent="0.25">
      <c r="G5825" s="54"/>
    </row>
    <row r="5826" spans="7:7" x14ac:dyDescent="0.25">
      <c r="G5826" s="54"/>
    </row>
    <row r="5827" spans="7:7" x14ac:dyDescent="0.25">
      <c r="G5827" s="54"/>
    </row>
    <row r="5828" spans="7:7" x14ac:dyDescent="0.25">
      <c r="G5828" s="54"/>
    </row>
    <row r="5829" spans="7:7" x14ac:dyDescent="0.25">
      <c r="G5829" s="54"/>
    </row>
    <row r="5830" spans="7:7" x14ac:dyDescent="0.25">
      <c r="G5830" s="54"/>
    </row>
    <row r="5831" spans="7:7" x14ac:dyDescent="0.25">
      <c r="G5831" s="54"/>
    </row>
    <row r="5832" spans="7:7" x14ac:dyDescent="0.25">
      <c r="G5832" s="54"/>
    </row>
    <row r="5833" spans="7:7" x14ac:dyDescent="0.25">
      <c r="G5833" s="54"/>
    </row>
    <row r="5834" spans="7:7" x14ac:dyDescent="0.25">
      <c r="G5834" s="54"/>
    </row>
    <row r="5835" spans="7:7" x14ac:dyDescent="0.25">
      <c r="G5835" s="54"/>
    </row>
    <row r="5836" spans="7:7" x14ac:dyDescent="0.25">
      <c r="G5836" s="54"/>
    </row>
    <row r="5837" spans="7:7" x14ac:dyDescent="0.25">
      <c r="G5837" s="54"/>
    </row>
    <row r="5838" spans="7:7" x14ac:dyDescent="0.25">
      <c r="G5838" s="54"/>
    </row>
    <row r="5839" spans="7:7" x14ac:dyDescent="0.25">
      <c r="G5839" s="54"/>
    </row>
    <row r="5840" spans="7:7" x14ac:dyDescent="0.25">
      <c r="G5840" s="54"/>
    </row>
    <row r="5841" spans="7:7" x14ac:dyDescent="0.25">
      <c r="G5841" s="54"/>
    </row>
    <row r="5842" spans="7:7" x14ac:dyDescent="0.25">
      <c r="G5842" s="54"/>
    </row>
    <row r="5843" spans="7:7" x14ac:dyDescent="0.25">
      <c r="G5843" s="54"/>
    </row>
    <row r="5844" spans="7:7" x14ac:dyDescent="0.25">
      <c r="G5844" s="54"/>
    </row>
    <row r="5845" spans="7:7" x14ac:dyDescent="0.25">
      <c r="G5845" s="54"/>
    </row>
    <row r="5846" spans="7:7" x14ac:dyDescent="0.25">
      <c r="G5846" s="54"/>
    </row>
    <row r="5847" spans="7:7" x14ac:dyDescent="0.25">
      <c r="G5847" s="54"/>
    </row>
    <row r="5848" spans="7:7" x14ac:dyDescent="0.25">
      <c r="G5848" s="54"/>
    </row>
    <row r="5849" spans="7:7" x14ac:dyDescent="0.25">
      <c r="G5849" s="54"/>
    </row>
    <row r="5850" spans="7:7" x14ac:dyDescent="0.25">
      <c r="G5850" s="54"/>
    </row>
    <row r="5851" spans="7:7" x14ac:dyDescent="0.25">
      <c r="G5851" s="54"/>
    </row>
    <row r="5852" spans="7:7" x14ac:dyDescent="0.25">
      <c r="G5852" s="54"/>
    </row>
    <row r="5853" spans="7:7" x14ac:dyDescent="0.25">
      <c r="G5853" s="54"/>
    </row>
    <row r="5854" spans="7:7" x14ac:dyDescent="0.25">
      <c r="G5854" s="54"/>
    </row>
    <row r="5855" spans="7:7" x14ac:dyDescent="0.25">
      <c r="G5855" s="54"/>
    </row>
    <row r="5856" spans="7:7" x14ac:dyDescent="0.25">
      <c r="G5856" s="54"/>
    </row>
    <row r="5857" spans="7:7" x14ac:dyDescent="0.25">
      <c r="G5857" s="54"/>
    </row>
    <row r="5858" spans="7:7" x14ac:dyDescent="0.25">
      <c r="G5858" s="54"/>
    </row>
    <row r="5859" spans="7:7" x14ac:dyDescent="0.25">
      <c r="G5859" s="54"/>
    </row>
    <row r="5860" spans="7:7" x14ac:dyDescent="0.25">
      <c r="G5860" s="54"/>
    </row>
    <row r="5861" spans="7:7" x14ac:dyDescent="0.25">
      <c r="G5861" s="54"/>
    </row>
    <row r="5862" spans="7:7" x14ac:dyDescent="0.25">
      <c r="G5862" s="54"/>
    </row>
    <row r="5863" spans="7:7" x14ac:dyDescent="0.25">
      <c r="G5863" s="54"/>
    </row>
    <row r="5864" spans="7:7" x14ac:dyDescent="0.25">
      <c r="G5864" s="54"/>
    </row>
    <row r="5865" spans="7:7" x14ac:dyDescent="0.25">
      <c r="G5865" s="54"/>
    </row>
    <row r="5866" spans="7:7" x14ac:dyDescent="0.25">
      <c r="G5866" s="54"/>
    </row>
    <row r="5867" spans="7:7" x14ac:dyDescent="0.25">
      <c r="G5867" s="54"/>
    </row>
    <row r="5868" spans="7:7" x14ac:dyDescent="0.25">
      <c r="G5868" s="54"/>
    </row>
    <row r="5869" spans="7:7" x14ac:dyDescent="0.25">
      <c r="G5869" s="54"/>
    </row>
    <row r="5870" spans="7:7" x14ac:dyDescent="0.25">
      <c r="G5870" s="54"/>
    </row>
    <row r="5871" spans="7:7" x14ac:dyDescent="0.25">
      <c r="G5871" s="54"/>
    </row>
    <row r="5872" spans="7:7" x14ac:dyDescent="0.25">
      <c r="G5872" s="54"/>
    </row>
    <row r="5873" spans="7:7" x14ac:dyDescent="0.25">
      <c r="G5873" s="54"/>
    </row>
    <row r="5874" spans="7:7" x14ac:dyDescent="0.25">
      <c r="G5874" s="54"/>
    </row>
    <row r="5875" spans="7:7" x14ac:dyDescent="0.25">
      <c r="G5875" s="54"/>
    </row>
    <row r="5876" spans="7:7" x14ac:dyDescent="0.25">
      <c r="G5876" s="54"/>
    </row>
    <row r="5877" spans="7:7" x14ac:dyDescent="0.25">
      <c r="G5877" s="54"/>
    </row>
    <row r="5878" spans="7:7" x14ac:dyDescent="0.25">
      <c r="G5878" s="54"/>
    </row>
    <row r="5879" spans="7:7" x14ac:dyDescent="0.25">
      <c r="G5879" s="54"/>
    </row>
    <row r="5880" spans="7:7" x14ac:dyDescent="0.25">
      <c r="G5880" s="54"/>
    </row>
    <row r="5881" spans="7:7" x14ac:dyDescent="0.25">
      <c r="G5881" s="54"/>
    </row>
    <row r="5882" spans="7:7" x14ac:dyDescent="0.25">
      <c r="G5882" s="54"/>
    </row>
    <row r="5883" spans="7:7" x14ac:dyDescent="0.25">
      <c r="G5883" s="54"/>
    </row>
    <row r="5884" spans="7:7" x14ac:dyDescent="0.25">
      <c r="G5884" s="54"/>
    </row>
    <row r="5885" spans="7:7" x14ac:dyDescent="0.25">
      <c r="G5885" s="54"/>
    </row>
    <row r="5886" spans="7:7" x14ac:dyDescent="0.25">
      <c r="G5886" s="54"/>
    </row>
    <row r="5887" spans="7:7" x14ac:dyDescent="0.25">
      <c r="G5887" s="54"/>
    </row>
    <row r="5888" spans="7:7" x14ac:dyDescent="0.25">
      <c r="G5888" s="54"/>
    </row>
    <row r="5889" spans="7:7" x14ac:dyDescent="0.25">
      <c r="G5889" s="54"/>
    </row>
    <row r="5890" spans="7:7" x14ac:dyDescent="0.25">
      <c r="G5890" s="54"/>
    </row>
    <row r="5891" spans="7:7" x14ac:dyDescent="0.25">
      <c r="G5891" s="54"/>
    </row>
    <row r="5892" spans="7:7" x14ac:dyDescent="0.25">
      <c r="G5892" s="54"/>
    </row>
    <row r="5893" spans="7:7" x14ac:dyDescent="0.25">
      <c r="G5893" s="54"/>
    </row>
    <row r="5894" spans="7:7" x14ac:dyDescent="0.25">
      <c r="G5894" s="54"/>
    </row>
    <row r="5895" spans="7:7" x14ac:dyDescent="0.25">
      <c r="G5895" s="54"/>
    </row>
    <row r="5896" spans="7:7" x14ac:dyDescent="0.25">
      <c r="G5896" s="54"/>
    </row>
    <row r="5897" spans="7:7" x14ac:dyDescent="0.25">
      <c r="G5897" s="54"/>
    </row>
    <row r="5898" spans="7:7" x14ac:dyDescent="0.25">
      <c r="G5898" s="54"/>
    </row>
    <row r="5899" spans="7:7" x14ac:dyDescent="0.25">
      <c r="G5899" s="54"/>
    </row>
    <row r="5900" spans="7:7" x14ac:dyDescent="0.25">
      <c r="G5900" s="54"/>
    </row>
    <row r="5901" spans="7:7" x14ac:dyDescent="0.25">
      <c r="G5901" s="54"/>
    </row>
    <row r="5902" spans="7:7" x14ac:dyDescent="0.25">
      <c r="G5902" s="54"/>
    </row>
    <row r="5903" spans="7:7" x14ac:dyDescent="0.25">
      <c r="G5903" s="54"/>
    </row>
    <row r="5904" spans="7:7" x14ac:dyDescent="0.25">
      <c r="G5904" s="54"/>
    </row>
    <row r="5905" spans="7:7" x14ac:dyDescent="0.25">
      <c r="G5905" s="54"/>
    </row>
    <row r="5906" spans="7:7" x14ac:dyDescent="0.25">
      <c r="G5906" s="54"/>
    </row>
    <row r="5907" spans="7:7" x14ac:dyDescent="0.25">
      <c r="G5907" s="54"/>
    </row>
    <row r="5908" spans="7:7" x14ac:dyDescent="0.25">
      <c r="G5908" s="54"/>
    </row>
    <row r="5909" spans="7:7" x14ac:dyDescent="0.25">
      <c r="G5909" s="54"/>
    </row>
    <row r="5910" spans="7:7" x14ac:dyDescent="0.25">
      <c r="G5910" s="54"/>
    </row>
    <row r="5911" spans="7:7" x14ac:dyDescent="0.25">
      <c r="G5911" s="54"/>
    </row>
    <row r="5912" spans="7:7" x14ac:dyDescent="0.25">
      <c r="G5912" s="54"/>
    </row>
    <row r="5913" spans="7:7" x14ac:dyDescent="0.25">
      <c r="G5913" s="54"/>
    </row>
    <row r="5914" spans="7:7" x14ac:dyDescent="0.25">
      <c r="G5914" s="54"/>
    </row>
    <row r="5915" spans="7:7" x14ac:dyDescent="0.25">
      <c r="G5915" s="54"/>
    </row>
    <row r="5916" spans="7:7" x14ac:dyDescent="0.25">
      <c r="G5916" s="54"/>
    </row>
    <row r="5917" spans="7:7" x14ac:dyDescent="0.25">
      <c r="G5917" s="54"/>
    </row>
    <row r="5918" spans="7:7" x14ac:dyDescent="0.25">
      <c r="G5918" s="54"/>
    </row>
    <row r="5919" spans="7:7" x14ac:dyDescent="0.25">
      <c r="G5919" s="54"/>
    </row>
    <row r="5920" spans="7:7" x14ac:dyDescent="0.25">
      <c r="G5920" s="54"/>
    </row>
    <row r="5921" spans="7:7" x14ac:dyDescent="0.25">
      <c r="G5921" s="54"/>
    </row>
    <row r="5922" spans="7:7" x14ac:dyDescent="0.25">
      <c r="G5922" s="54"/>
    </row>
    <row r="5923" spans="7:7" x14ac:dyDescent="0.25">
      <c r="G5923" s="54"/>
    </row>
    <row r="5924" spans="7:7" x14ac:dyDescent="0.25">
      <c r="G5924" s="54"/>
    </row>
    <row r="5925" spans="7:7" x14ac:dyDescent="0.25">
      <c r="G5925" s="54"/>
    </row>
    <row r="5926" spans="7:7" x14ac:dyDescent="0.25">
      <c r="G5926" s="54"/>
    </row>
    <row r="5927" spans="7:7" x14ac:dyDescent="0.25">
      <c r="G5927" s="54"/>
    </row>
    <row r="5928" spans="7:7" x14ac:dyDescent="0.25">
      <c r="G5928" s="54"/>
    </row>
    <row r="5929" spans="7:7" x14ac:dyDescent="0.25">
      <c r="G5929" s="54"/>
    </row>
    <row r="5930" spans="7:7" x14ac:dyDescent="0.25">
      <c r="G5930" s="54"/>
    </row>
    <row r="5931" spans="7:7" x14ac:dyDescent="0.25">
      <c r="G5931" s="54"/>
    </row>
    <row r="5932" spans="7:7" x14ac:dyDescent="0.25">
      <c r="G5932" s="54"/>
    </row>
    <row r="5933" spans="7:7" x14ac:dyDescent="0.25">
      <c r="G5933" s="54"/>
    </row>
    <row r="5934" spans="7:7" x14ac:dyDescent="0.25">
      <c r="G5934" s="54"/>
    </row>
    <row r="5935" spans="7:7" x14ac:dyDescent="0.25">
      <c r="G5935" s="54"/>
    </row>
    <row r="5936" spans="7:7" x14ac:dyDescent="0.25">
      <c r="G5936" s="54"/>
    </row>
    <row r="5937" spans="7:7" x14ac:dyDescent="0.25">
      <c r="G5937" s="54"/>
    </row>
    <row r="5938" spans="7:7" x14ac:dyDescent="0.25">
      <c r="G5938" s="54"/>
    </row>
    <row r="5939" spans="7:7" x14ac:dyDescent="0.25">
      <c r="G5939" s="54"/>
    </row>
    <row r="5940" spans="7:7" x14ac:dyDescent="0.25">
      <c r="G5940" s="54"/>
    </row>
    <row r="5941" spans="7:7" x14ac:dyDescent="0.25">
      <c r="G5941" s="54"/>
    </row>
    <row r="5942" spans="7:7" x14ac:dyDescent="0.25">
      <c r="G5942" s="54"/>
    </row>
    <row r="5943" spans="7:7" x14ac:dyDescent="0.25">
      <c r="G5943" s="54"/>
    </row>
    <row r="5944" spans="7:7" x14ac:dyDescent="0.25">
      <c r="G5944" s="54"/>
    </row>
    <row r="5945" spans="7:7" x14ac:dyDescent="0.25">
      <c r="G5945" s="54"/>
    </row>
    <row r="5946" spans="7:7" x14ac:dyDescent="0.25">
      <c r="G5946" s="54"/>
    </row>
    <row r="5947" spans="7:7" x14ac:dyDescent="0.25">
      <c r="G5947" s="54"/>
    </row>
    <row r="5948" spans="7:7" x14ac:dyDescent="0.25">
      <c r="G5948" s="54"/>
    </row>
    <row r="5949" spans="7:7" x14ac:dyDescent="0.25">
      <c r="G5949" s="54"/>
    </row>
    <row r="5950" spans="7:7" x14ac:dyDescent="0.25">
      <c r="G5950" s="54"/>
    </row>
    <row r="5951" spans="7:7" x14ac:dyDescent="0.25">
      <c r="G5951" s="54"/>
    </row>
    <row r="5952" spans="7:7" x14ac:dyDescent="0.25">
      <c r="G5952" s="54"/>
    </row>
    <row r="5953" spans="7:7" x14ac:dyDescent="0.25">
      <c r="G5953" s="54"/>
    </row>
    <row r="5954" spans="7:7" x14ac:dyDescent="0.25">
      <c r="G5954" s="54"/>
    </row>
    <row r="5955" spans="7:7" x14ac:dyDescent="0.25">
      <c r="G5955" s="54"/>
    </row>
    <row r="5956" spans="7:7" x14ac:dyDescent="0.25">
      <c r="G5956" s="54"/>
    </row>
    <row r="5957" spans="7:7" x14ac:dyDescent="0.25">
      <c r="G5957" s="54"/>
    </row>
    <row r="5958" spans="7:7" x14ac:dyDescent="0.25">
      <c r="G5958" s="54"/>
    </row>
    <row r="5959" spans="7:7" x14ac:dyDescent="0.25">
      <c r="G5959" s="54"/>
    </row>
    <row r="5960" spans="7:7" x14ac:dyDescent="0.25">
      <c r="G5960" s="54"/>
    </row>
    <row r="5961" spans="7:7" x14ac:dyDescent="0.25">
      <c r="G5961" s="54"/>
    </row>
    <row r="5962" spans="7:7" x14ac:dyDescent="0.25">
      <c r="G5962" s="54"/>
    </row>
    <row r="5963" spans="7:7" x14ac:dyDescent="0.25">
      <c r="G5963" s="54"/>
    </row>
    <row r="5964" spans="7:7" x14ac:dyDescent="0.25">
      <c r="G5964" s="54"/>
    </row>
    <row r="5965" spans="7:7" x14ac:dyDescent="0.25">
      <c r="G5965" s="54"/>
    </row>
    <row r="5966" spans="7:7" x14ac:dyDescent="0.25">
      <c r="G5966" s="54"/>
    </row>
    <row r="5967" spans="7:7" x14ac:dyDescent="0.25">
      <c r="G5967" s="54"/>
    </row>
    <row r="5968" spans="7:7" x14ac:dyDescent="0.25">
      <c r="G5968" s="54"/>
    </row>
    <row r="5969" spans="7:7" x14ac:dyDescent="0.25">
      <c r="G5969" s="54"/>
    </row>
    <row r="5970" spans="7:7" x14ac:dyDescent="0.25">
      <c r="G5970" s="54"/>
    </row>
    <row r="5971" spans="7:7" x14ac:dyDescent="0.25">
      <c r="G5971" s="54"/>
    </row>
    <row r="5972" spans="7:7" x14ac:dyDescent="0.25">
      <c r="G5972" s="54"/>
    </row>
    <row r="5973" spans="7:7" x14ac:dyDescent="0.25">
      <c r="G5973" s="54"/>
    </row>
    <row r="5974" spans="7:7" x14ac:dyDescent="0.25">
      <c r="G5974" s="54"/>
    </row>
    <row r="5975" spans="7:7" x14ac:dyDescent="0.25">
      <c r="G5975" s="54"/>
    </row>
    <row r="5976" spans="7:7" x14ac:dyDescent="0.25">
      <c r="G5976" s="54"/>
    </row>
    <row r="5977" spans="7:7" x14ac:dyDescent="0.25">
      <c r="G5977" s="54"/>
    </row>
    <row r="5978" spans="7:7" x14ac:dyDescent="0.25">
      <c r="G5978" s="54"/>
    </row>
    <row r="5979" spans="7:7" x14ac:dyDescent="0.25">
      <c r="G5979" s="54"/>
    </row>
    <row r="5980" spans="7:7" x14ac:dyDescent="0.25">
      <c r="G5980" s="54"/>
    </row>
    <row r="5981" spans="7:7" x14ac:dyDescent="0.25">
      <c r="G5981" s="54"/>
    </row>
    <row r="5982" spans="7:7" x14ac:dyDescent="0.25">
      <c r="G5982" s="54"/>
    </row>
    <row r="5983" spans="7:7" x14ac:dyDescent="0.25">
      <c r="G5983" s="54"/>
    </row>
    <row r="5984" spans="7:7" x14ac:dyDescent="0.25">
      <c r="G5984" s="54"/>
    </row>
    <row r="5985" spans="7:7" x14ac:dyDescent="0.25">
      <c r="G5985" s="54"/>
    </row>
    <row r="5986" spans="7:7" x14ac:dyDescent="0.25">
      <c r="G5986" s="54"/>
    </row>
    <row r="5987" spans="7:7" x14ac:dyDescent="0.25">
      <c r="G5987" s="54"/>
    </row>
    <row r="5988" spans="7:7" x14ac:dyDescent="0.25">
      <c r="G5988" s="54"/>
    </row>
    <row r="5989" spans="7:7" x14ac:dyDescent="0.25">
      <c r="G5989" s="54"/>
    </row>
    <row r="5990" spans="7:7" x14ac:dyDescent="0.25">
      <c r="G5990" s="54"/>
    </row>
    <row r="5991" spans="7:7" x14ac:dyDescent="0.25">
      <c r="G5991" s="54"/>
    </row>
    <row r="5992" spans="7:7" x14ac:dyDescent="0.25">
      <c r="G5992" s="54"/>
    </row>
    <row r="5993" spans="7:7" x14ac:dyDescent="0.25">
      <c r="G5993" s="54"/>
    </row>
    <row r="5994" spans="7:7" x14ac:dyDescent="0.25">
      <c r="G5994" s="54"/>
    </row>
    <row r="5995" spans="7:7" x14ac:dyDescent="0.25">
      <c r="G5995" s="54"/>
    </row>
    <row r="5996" spans="7:7" x14ac:dyDescent="0.25">
      <c r="G5996" s="54"/>
    </row>
    <row r="5997" spans="7:7" x14ac:dyDescent="0.25">
      <c r="G5997" s="54"/>
    </row>
    <row r="5998" spans="7:7" x14ac:dyDescent="0.25">
      <c r="G5998" s="54"/>
    </row>
    <row r="5999" spans="7:7" x14ac:dyDescent="0.25">
      <c r="G5999" s="54"/>
    </row>
    <row r="6000" spans="7:7" x14ac:dyDescent="0.25">
      <c r="G6000" s="54"/>
    </row>
    <row r="6001" spans="7:7" x14ac:dyDescent="0.25">
      <c r="G6001" s="54"/>
    </row>
    <row r="6002" spans="7:7" x14ac:dyDescent="0.25">
      <c r="G6002" s="54"/>
    </row>
    <row r="6003" spans="7:7" x14ac:dyDescent="0.25">
      <c r="G6003" s="54"/>
    </row>
    <row r="6004" spans="7:7" x14ac:dyDescent="0.25">
      <c r="G6004" s="54"/>
    </row>
    <row r="6005" spans="7:7" x14ac:dyDescent="0.25">
      <c r="G6005" s="54"/>
    </row>
    <row r="6006" spans="7:7" x14ac:dyDescent="0.25">
      <c r="G6006" s="54"/>
    </row>
    <row r="6007" spans="7:7" x14ac:dyDescent="0.25">
      <c r="G6007" s="54"/>
    </row>
    <row r="6008" spans="7:7" x14ac:dyDescent="0.25">
      <c r="G6008" s="54"/>
    </row>
    <row r="6009" spans="7:7" x14ac:dyDescent="0.25">
      <c r="G6009" s="54"/>
    </row>
    <row r="6010" spans="7:7" x14ac:dyDescent="0.25">
      <c r="G6010" s="54"/>
    </row>
    <row r="6011" spans="7:7" x14ac:dyDescent="0.25">
      <c r="G6011" s="54"/>
    </row>
    <row r="6012" spans="7:7" x14ac:dyDescent="0.25">
      <c r="G6012" s="54"/>
    </row>
    <row r="6013" spans="7:7" x14ac:dyDescent="0.25">
      <c r="G6013" s="54"/>
    </row>
    <row r="6014" spans="7:7" x14ac:dyDescent="0.25">
      <c r="G6014" s="54"/>
    </row>
    <row r="6015" spans="7:7" x14ac:dyDescent="0.25">
      <c r="G6015" s="54"/>
    </row>
    <row r="6016" spans="7:7" x14ac:dyDescent="0.25">
      <c r="G6016" s="54"/>
    </row>
    <row r="6017" spans="7:7" x14ac:dyDescent="0.25">
      <c r="G6017" s="54"/>
    </row>
    <row r="6018" spans="7:7" x14ac:dyDescent="0.25">
      <c r="G6018" s="54"/>
    </row>
    <row r="6019" spans="7:7" x14ac:dyDescent="0.25">
      <c r="G6019" s="54"/>
    </row>
    <row r="6020" spans="7:7" x14ac:dyDescent="0.25">
      <c r="G6020" s="54"/>
    </row>
    <row r="6021" spans="7:7" x14ac:dyDescent="0.25">
      <c r="G6021" s="54"/>
    </row>
    <row r="6022" spans="7:7" x14ac:dyDescent="0.25">
      <c r="G6022" s="54"/>
    </row>
    <row r="6023" spans="7:7" x14ac:dyDescent="0.25">
      <c r="G6023" s="54"/>
    </row>
    <row r="6024" spans="7:7" x14ac:dyDescent="0.25">
      <c r="G6024" s="54"/>
    </row>
    <row r="6025" spans="7:7" x14ac:dyDescent="0.25">
      <c r="G6025" s="54"/>
    </row>
    <row r="6026" spans="7:7" x14ac:dyDescent="0.25">
      <c r="G6026" s="54"/>
    </row>
    <row r="6027" spans="7:7" x14ac:dyDescent="0.25">
      <c r="G6027" s="54"/>
    </row>
    <row r="6028" spans="7:7" x14ac:dyDescent="0.25">
      <c r="G6028" s="54"/>
    </row>
    <row r="6029" spans="7:7" x14ac:dyDescent="0.25">
      <c r="G6029" s="54"/>
    </row>
    <row r="6030" spans="7:7" x14ac:dyDescent="0.25">
      <c r="G6030" s="54"/>
    </row>
    <row r="6031" spans="7:7" x14ac:dyDescent="0.25">
      <c r="G6031" s="54"/>
    </row>
    <row r="6032" spans="7:7" x14ac:dyDescent="0.25">
      <c r="G6032" s="54"/>
    </row>
    <row r="6033" spans="7:7" x14ac:dyDescent="0.25">
      <c r="G6033" s="54"/>
    </row>
    <row r="6034" spans="7:7" x14ac:dyDescent="0.25">
      <c r="G6034" s="54"/>
    </row>
    <row r="6035" spans="7:7" x14ac:dyDescent="0.25">
      <c r="G6035" s="54"/>
    </row>
    <row r="6036" spans="7:7" x14ac:dyDescent="0.25">
      <c r="G6036" s="54"/>
    </row>
    <row r="6037" spans="7:7" x14ac:dyDescent="0.25">
      <c r="G6037" s="54"/>
    </row>
    <row r="6038" spans="7:7" x14ac:dyDescent="0.25">
      <c r="G6038" s="54"/>
    </row>
    <row r="6039" spans="7:7" x14ac:dyDescent="0.25">
      <c r="G6039" s="54"/>
    </row>
    <row r="6040" spans="7:7" x14ac:dyDescent="0.25">
      <c r="G6040" s="54"/>
    </row>
    <row r="6041" spans="7:7" x14ac:dyDescent="0.25">
      <c r="G6041" s="54"/>
    </row>
    <row r="6042" spans="7:7" x14ac:dyDescent="0.25">
      <c r="G6042" s="54"/>
    </row>
    <row r="6043" spans="7:7" x14ac:dyDescent="0.25">
      <c r="G6043" s="54"/>
    </row>
    <row r="6044" spans="7:7" x14ac:dyDescent="0.25">
      <c r="G6044" s="54"/>
    </row>
    <row r="6045" spans="7:7" x14ac:dyDescent="0.25">
      <c r="G6045" s="54"/>
    </row>
    <row r="6046" spans="7:7" x14ac:dyDescent="0.25">
      <c r="G6046" s="54"/>
    </row>
    <row r="6047" spans="7:7" x14ac:dyDescent="0.25">
      <c r="G6047" s="54"/>
    </row>
    <row r="6048" spans="7:7" x14ac:dyDescent="0.25">
      <c r="G6048" s="54"/>
    </row>
    <row r="6049" spans="7:7" x14ac:dyDescent="0.25">
      <c r="G6049" s="54"/>
    </row>
    <row r="6050" spans="7:7" x14ac:dyDescent="0.25">
      <c r="G6050" s="54"/>
    </row>
    <row r="6051" spans="7:7" x14ac:dyDescent="0.25">
      <c r="G6051" s="54"/>
    </row>
    <row r="6052" spans="7:7" x14ac:dyDescent="0.25">
      <c r="G6052" s="54"/>
    </row>
    <row r="6053" spans="7:7" x14ac:dyDescent="0.25">
      <c r="G6053" s="54"/>
    </row>
    <row r="6054" spans="7:7" x14ac:dyDescent="0.25">
      <c r="G6054" s="54"/>
    </row>
    <row r="6055" spans="7:7" x14ac:dyDescent="0.25">
      <c r="G6055" s="54"/>
    </row>
    <row r="6056" spans="7:7" x14ac:dyDescent="0.25">
      <c r="G6056" s="54"/>
    </row>
    <row r="6057" spans="7:7" x14ac:dyDescent="0.25">
      <c r="G6057" s="54"/>
    </row>
    <row r="6058" spans="7:7" x14ac:dyDescent="0.25">
      <c r="G6058" s="54"/>
    </row>
    <row r="6059" spans="7:7" x14ac:dyDescent="0.25">
      <c r="G6059" s="54"/>
    </row>
    <row r="6060" spans="7:7" x14ac:dyDescent="0.25">
      <c r="G6060" s="54"/>
    </row>
    <row r="6061" spans="7:7" x14ac:dyDescent="0.25">
      <c r="G6061" s="54"/>
    </row>
    <row r="6062" spans="7:7" x14ac:dyDescent="0.25">
      <c r="G6062" s="54"/>
    </row>
    <row r="6063" spans="7:7" x14ac:dyDescent="0.25">
      <c r="G6063" s="54"/>
    </row>
    <row r="6064" spans="7:7" x14ac:dyDescent="0.25">
      <c r="G6064" s="54"/>
    </row>
    <row r="6065" spans="7:7" x14ac:dyDescent="0.25">
      <c r="G6065" s="54"/>
    </row>
    <row r="6066" spans="7:7" x14ac:dyDescent="0.25">
      <c r="G6066" s="54"/>
    </row>
    <row r="6067" spans="7:7" x14ac:dyDescent="0.25">
      <c r="G6067" s="54"/>
    </row>
    <row r="6068" spans="7:7" x14ac:dyDescent="0.25">
      <c r="G6068" s="54"/>
    </row>
    <row r="6069" spans="7:7" x14ac:dyDescent="0.25">
      <c r="G6069" s="54"/>
    </row>
    <row r="6070" spans="7:7" x14ac:dyDescent="0.25">
      <c r="G6070" s="54"/>
    </row>
    <row r="6071" spans="7:7" x14ac:dyDescent="0.25">
      <c r="G6071" s="54"/>
    </row>
    <row r="6072" spans="7:7" x14ac:dyDescent="0.25">
      <c r="G6072" s="54"/>
    </row>
    <row r="6073" spans="7:7" x14ac:dyDescent="0.25">
      <c r="G6073" s="54"/>
    </row>
    <row r="6074" spans="7:7" x14ac:dyDescent="0.25">
      <c r="G6074" s="54"/>
    </row>
    <row r="6075" spans="7:7" x14ac:dyDescent="0.25">
      <c r="G6075" s="54"/>
    </row>
    <row r="6076" spans="7:7" x14ac:dyDescent="0.25">
      <c r="G6076" s="54"/>
    </row>
    <row r="6077" spans="7:7" x14ac:dyDescent="0.25">
      <c r="G6077" s="54"/>
    </row>
    <row r="6078" spans="7:7" x14ac:dyDescent="0.25">
      <c r="G6078" s="54"/>
    </row>
    <row r="6079" spans="7:7" x14ac:dyDescent="0.25">
      <c r="G6079" s="54"/>
    </row>
    <row r="6080" spans="7:7" x14ac:dyDescent="0.25">
      <c r="G6080" s="54"/>
    </row>
    <row r="6081" spans="7:7" x14ac:dyDescent="0.25">
      <c r="G6081" s="54"/>
    </row>
    <row r="6082" spans="7:7" x14ac:dyDescent="0.25">
      <c r="G6082" s="54"/>
    </row>
    <row r="6083" spans="7:7" x14ac:dyDescent="0.25">
      <c r="G6083" s="54"/>
    </row>
    <row r="6084" spans="7:7" x14ac:dyDescent="0.25">
      <c r="G6084" s="54"/>
    </row>
    <row r="6085" spans="7:7" x14ac:dyDescent="0.25">
      <c r="G6085" s="54"/>
    </row>
    <row r="6086" spans="7:7" x14ac:dyDescent="0.25">
      <c r="G6086" s="54"/>
    </row>
    <row r="6087" spans="7:7" x14ac:dyDescent="0.25">
      <c r="G6087" s="54"/>
    </row>
    <row r="6088" spans="7:7" x14ac:dyDescent="0.25">
      <c r="G6088" s="54"/>
    </row>
    <row r="6089" spans="7:7" x14ac:dyDescent="0.25">
      <c r="G6089" s="54"/>
    </row>
    <row r="6090" spans="7:7" x14ac:dyDescent="0.25">
      <c r="G6090" s="54"/>
    </row>
    <row r="6091" spans="7:7" x14ac:dyDescent="0.25">
      <c r="G6091" s="54"/>
    </row>
    <row r="6092" spans="7:7" x14ac:dyDescent="0.25">
      <c r="G6092" s="54"/>
    </row>
    <row r="6093" spans="7:7" x14ac:dyDescent="0.25">
      <c r="G6093" s="54"/>
    </row>
    <row r="6094" spans="7:7" x14ac:dyDescent="0.25">
      <c r="G6094" s="54"/>
    </row>
    <row r="6095" spans="7:7" x14ac:dyDescent="0.25">
      <c r="G6095" s="54"/>
    </row>
    <row r="6096" spans="7:7" x14ac:dyDescent="0.25">
      <c r="G6096" s="54"/>
    </row>
    <row r="6097" spans="7:7" x14ac:dyDescent="0.25">
      <c r="G6097" s="54"/>
    </row>
    <row r="6098" spans="7:7" x14ac:dyDescent="0.25">
      <c r="G6098" s="54"/>
    </row>
    <row r="6099" spans="7:7" x14ac:dyDescent="0.25">
      <c r="G6099" s="54"/>
    </row>
    <row r="6100" spans="7:7" x14ac:dyDescent="0.25">
      <c r="G6100" s="54"/>
    </row>
    <row r="6101" spans="7:7" x14ac:dyDescent="0.25">
      <c r="G6101" s="54"/>
    </row>
    <row r="6102" spans="7:7" x14ac:dyDescent="0.25">
      <c r="G6102" s="54"/>
    </row>
    <row r="6103" spans="7:7" x14ac:dyDescent="0.25">
      <c r="G6103" s="54"/>
    </row>
    <row r="6104" spans="7:7" x14ac:dyDescent="0.25">
      <c r="G6104" s="54"/>
    </row>
    <row r="6105" spans="7:7" x14ac:dyDescent="0.25">
      <c r="G6105" s="54"/>
    </row>
    <row r="6106" spans="7:7" x14ac:dyDescent="0.25">
      <c r="G6106" s="54"/>
    </row>
    <row r="6107" spans="7:7" x14ac:dyDescent="0.25">
      <c r="G6107" s="54"/>
    </row>
    <row r="6108" spans="7:7" x14ac:dyDescent="0.25">
      <c r="G6108" s="54"/>
    </row>
    <row r="6109" spans="7:7" x14ac:dyDescent="0.25">
      <c r="G6109" s="54"/>
    </row>
    <row r="6110" spans="7:7" x14ac:dyDescent="0.25">
      <c r="G6110" s="54"/>
    </row>
    <row r="6111" spans="7:7" x14ac:dyDescent="0.25">
      <c r="G6111" s="54"/>
    </row>
    <row r="6112" spans="7:7" x14ac:dyDescent="0.25">
      <c r="G6112" s="54"/>
    </row>
    <row r="6113" spans="7:7" x14ac:dyDescent="0.25">
      <c r="G6113" s="54"/>
    </row>
    <row r="6114" spans="7:7" x14ac:dyDescent="0.25">
      <c r="G6114" s="54"/>
    </row>
    <row r="6115" spans="7:7" x14ac:dyDescent="0.25">
      <c r="G6115" s="54"/>
    </row>
    <row r="6116" spans="7:7" x14ac:dyDescent="0.25">
      <c r="G6116" s="54"/>
    </row>
    <row r="6117" spans="7:7" x14ac:dyDescent="0.25">
      <c r="G6117" s="54"/>
    </row>
    <row r="6118" spans="7:7" x14ac:dyDescent="0.25">
      <c r="G6118" s="54"/>
    </row>
    <row r="6119" spans="7:7" x14ac:dyDescent="0.25">
      <c r="G6119" s="54"/>
    </row>
    <row r="6120" spans="7:7" x14ac:dyDescent="0.25">
      <c r="G6120" s="54"/>
    </row>
    <row r="6121" spans="7:7" x14ac:dyDescent="0.25">
      <c r="G6121" s="54"/>
    </row>
    <row r="6122" spans="7:7" x14ac:dyDescent="0.25">
      <c r="G6122" s="54"/>
    </row>
    <row r="6123" spans="7:7" x14ac:dyDescent="0.25">
      <c r="G6123" s="54"/>
    </row>
    <row r="6124" spans="7:7" x14ac:dyDescent="0.25">
      <c r="G6124" s="54"/>
    </row>
    <row r="6125" spans="7:7" x14ac:dyDescent="0.25">
      <c r="G6125" s="54"/>
    </row>
    <row r="6126" spans="7:7" x14ac:dyDescent="0.25">
      <c r="G6126" s="54"/>
    </row>
    <row r="6127" spans="7:7" x14ac:dyDescent="0.25">
      <c r="G6127" s="54"/>
    </row>
    <row r="6128" spans="7:7" x14ac:dyDescent="0.25">
      <c r="G6128" s="54"/>
    </row>
    <row r="6129" spans="7:7" x14ac:dyDescent="0.25">
      <c r="G6129" s="54"/>
    </row>
    <row r="6130" spans="7:7" x14ac:dyDescent="0.25">
      <c r="G6130" s="54"/>
    </row>
    <row r="6131" spans="7:7" x14ac:dyDescent="0.25">
      <c r="G6131" s="54"/>
    </row>
    <row r="6132" spans="7:7" x14ac:dyDescent="0.25">
      <c r="G6132" s="54"/>
    </row>
    <row r="6133" spans="7:7" x14ac:dyDescent="0.25">
      <c r="G6133" s="54"/>
    </row>
    <row r="6134" spans="7:7" x14ac:dyDescent="0.25">
      <c r="G6134" s="54"/>
    </row>
    <row r="6135" spans="7:7" x14ac:dyDescent="0.25">
      <c r="G6135" s="54"/>
    </row>
    <row r="6136" spans="7:7" x14ac:dyDescent="0.25">
      <c r="G6136" s="54"/>
    </row>
    <row r="6137" spans="7:7" x14ac:dyDescent="0.25">
      <c r="G6137" s="54"/>
    </row>
    <row r="6138" spans="7:7" x14ac:dyDescent="0.25">
      <c r="G6138" s="54"/>
    </row>
    <row r="6139" spans="7:7" x14ac:dyDescent="0.25">
      <c r="G6139" s="54"/>
    </row>
    <row r="6140" spans="7:7" x14ac:dyDescent="0.25">
      <c r="G6140" s="54"/>
    </row>
    <row r="6141" spans="7:7" x14ac:dyDescent="0.25">
      <c r="G6141" s="54"/>
    </row>
    <row r="6142" spans="7:7" x14ac:dyDescent="0.25">
      <c r="G6142" s="54"/>
    </row>
    <row r="6143" spans="7:7" x14ac:dyDescent="0.25">
      <c r="G6143" s="54"/>
    </row>
    <row r="6144" spans="7:7" x14ac:dyDescent="0.25">
      <c r="G6144" s="54"/>
    </row>
    <row r="6145" spans="7:7" x14ac:dyDescent="0.25">
      <c r="G6145" s="54"/>
    </row>
    <row r="6146" spans="7:7" x14ac:dyDescent="0.25">
      <c r="G6146" s="54"/>
    </row>
    <row r="6147" spans="7:7" x14ac:dyDescent="0.25">
      <c r="G6147" s="54"/>
    </row>
    <row r="6148" spans="7:7" x14ac:dyDescent="0.25">
      <c r="G6148" s="54"/>
    </row>
    <row r="6149" spans="7:7" x14ac:dyDescent="0.25">
      <c r="G6149" s="54"/>
    </row>
    <row r="6150" spans="7:7" x14ac:dyDescent="0.25">
      <c r="G6150" s="54"/>
    </row>
    <row r="6151" spans="7:7" x14ac:dyDescent="0.25">
      <c r="G6151" s="54"/>
    </row>
    <row r="6152" spans="7:7" x14ac:dyDescent="0.25">
      <c r="G6152" s="54"/>
    </row>
    <row r="6153" spans="7:7" x14ac:dyDescent="0.25">
      <c r="G6153" s="54"/>
    </row>
    <row r="6154" spans="7:7" x14ac:dyDescent="0.25">
      <c r="G6154" s="54"/>
    </row>
    <row r="6155" spans="7:7" x14ac:dyDescent="0.25">
      <c r="G6155" s="54"/>
    </row>
    <row r="6156" spans="7:7" x14ac:dyDescent="0.25">
      <c r="G6156" s="54"/>
    </row>
    <row r="6157" spans="7:7" x14ac:dyDescent="0.25">
      <c r="G6157" s="54"/>
    </row>
    <row r="6158" spans="7:7" x14ac:dyDescent="0.25">
      <c r="G6158" s="54"/>
    </row>
    <row r="6159" spans="7:7" x14ac:dyDescent="0.25">
      <c r="G6159" s="54"/>
    </row>
    <row r="6160" spans="7:7" x14ac:dyDescent="0.25">
      <c r="G6160" s="54"/>
    </row>
    <row r="6161" spans="7:7" x14ac:dyDescent="0.25">
      <c r="G6161" s="54"/>
    </row>
    <row r="6162" spans="7:7" x14ac:dyDescent="0.25">
      <c r="G6162" s="54"/>
    </row>
    <row r="6163" spans="7:7" x14ac:dyDescent="0.25">
      <c r="G6163" s="54"/>
    </row>
    <row r="6164" spans="7:7" x14ac:dyDescent="0.25">
      <c r="G6164" s="54"/>
    </row>
    <row r="6165" spans="7:7" x14ac:dyDescent="0.25">
      <c r="G6165" s="54"/>
    </row>
    <row r="6166" spans="7:7" x14ac:dyDescent="0.25">
      <c r="G6166" s="54"/>
    </row>
    <row r="6167" spans="7:7" x14ac:dyDescent="0.25">
      <c r="G6167" s="54"/>
    </row>
    <row r="6168" spans="7:7" x14ac:dyDescent="0.25">
      <c r="G6168" s="54"/>
    </row>
    <row r="6169" spans="7:7" x14ac:dyDescent="0.25">
      <c r="G6169" s="54"/>
    </row>
    <row r="6170" spans="7:7" x14ac:dyDescent="0.25">
      <c r="G6170" s="54"/>
    </row>
    <row r="6171" spans="7:7" x14ac:dyDescent="0.25">
      <c r="G6171" s="54"/>
    </row>
    <row r="6172" spans="7:7" x14ac:dyDescent="0.25">
      <c r="G6172" s="54"/>
    </row>
    <row r="6173" spans="7:7" x14ac:dyDescent="0.25">
      <c r="G6173" s="54"/>
    </row>
    <row r="6174" spans="7:7" x14ac:dyDescent="0.25">
      <c r="G6174" s="54"/>
    </row>
    <row r="6175" spans="7:7" x14ac:dyDescent="0.25">
      <c r="G6175" s="54"/>
    </row>
    <row r="6176" spans="7:7" x14ac:dyDescent="0.25">
      <c r="G6176" s="54"/>
    </row>
    <row r="6177" spans="7:7" x14ac:dyDescent="0.25">
      <c r="G6177" s="54"/>
    </row>
    <row r="6178" spans="7:7" x14ac:dyDescent="0.25">
      <c r="G6178" s="54"/>
    </row>
    <row r="6179" spans="7:7" x14ac:dyDescent="0.25">
      <c r="G6179" s="54"/>
    </row>
    <row r="6180" spans="7:7" x14ac:dyDescent="0.25">
      <c r="G6180" s="54"/>
    </row>
    <row r="6181" spans="7:7" x14ac:dyDescent="0.25">
      <c r="G6181" s="54"/>
    </row>
    <row r="6182" spans="7:7" x14ac:dyDescent="0.25">
      <c r="G6182" s="54"/>
    </row>
    <row r="6183" spans="7:7" x14ac:dyDescent="0.25">
      <c r="G6183" s="54"/>
    </row>
    <row r="6184" spans="7:7" x14ac:dyDescent="0.25">
      <c r="G6184" s="54"/>
    </row>
    <row r="6185" spans="7:7" x14ac:dyDescent="0.25">
      <c r="G6185" s="54"/>
    </row>
    <row r="6186" spans="7:7" x14ac:dyDescent="0.25">
      <c r="G6186" s="54"/>
    </row>
    <row r="6187" spans="7:7" x14ac:dyDescent="0.25">
      <c r="G6187" s="54"/>
    </row>
    <row r="6188" spans="7:7" x14ac:dyDescent="0.25">
      <c r="G6188" s="54"/>
    </row>
    <row r="6189" spans="7:7" x14ac:dyDescent="0.25">
      <c r="G6189" s="54"/>
    </row>
    <row r="6190" spans="7:7" x14ac:dyDescent="0.25">
      <c r="G6190" s="54"/>
    </row>
    <row r="6191" spans="7:7" x14ac:dyDescent="0.25">
      <c r="G6191" s="54"/>
    </row>
    <row r="6192" spans="7:7" x14ac:dyDescent="0.25">
      <c r="G6192" s="54"/>
    </row>
    <row r="6193" spans="7:7" x14ac:dyDescent="0.25">
      <c r="G6193" s="54"/>
    </row>
    <row r="6194" spans="7:7" x14ac:dyDescent="0.25">
      <c r="G6194" s="54"/>
    </row>
    <row r="6195" spans="7:7" x14ac:dyDescent="0.25">
      <c r="G6195" s="54"/>
    </row>
    <row r="6196" spans="7:7" x14ac:dyDescent="0.25">
      <c r="G6196" s="54"/>
    </row>
    <row r="6197" spans="7:7" x14ac:dyDescent="0.25">
      <c r="G6197" s="54"/>
    </row>
    <row r="6198" spans="7:7" x14ac:dyDescent="0.25">
      <c r="G6198" s="54"/>
    </row>
    <row r="6199" spans="7:7" x14ac:dyDescent="0.25">
      <c r="G6199" s="54"/>
    </row>
    <row r="6200" spans="7:7" x14ac:dyDescent="0.25">
      <c r="G6200" s="54"/>
    </row>
    <row r="6201" spans="7:7" x14ac:dyDescent="0.25">
      <c r="G6201" s="54"/>
    </row>
    <row r="6202" spans="7:7" x14ac:dyDescent="0.25">
      <c r="G6202" s="54"/>
    </row>
    <row r="6203" spans="7:7" x14ac:dyDescent="0.25">
      <c r="G6203" s="54"/>
    </row>
    <row r="6204" spans="7:7" x14ac:dyDescent="0.25">
      <c r="G6204" s="54"/>
    </row>
    <row r="6205" spans="7:7" x14ac:dyDescent="0.25">
      <c r="G6205" s="54"/>
    </row>
    <row r="6206" spans="7:7" x14ac:dyDescent="0.25">
      <c r="G6206" s="54"/>
    </row>
    <row r="6207" spans="7:7" x14ac:dyDescent="0.25">
      <c r="G6207" s="54"/>
    </row>
    <row r="6208" spans="7:7" x14ac:dyDescent="0.25">
      <c r="G6208" s="54"/>
    </row>
    <row r="6209" spans="7:7" x14ac:dyDescent="0.25">
      <c r="G6209" s="54"/>
    </row>
    <row r="6210" spans="7:7" x14ac:dyDescent="0.25">
      <c r="G6210" s="54"/>
    </row>
    <row r="6211" spans="7:7" x14ac:dyDescent="0.25">
      <c r="G6211" s="54"/>
    </row>
    <row r="6212" spans="7:7" x14ac:dyDescent="0.25">
      <c r="G6212" s="54"/>
    </row>
    <row r="6213" spans="7:7" x14ac:dyDescent="0.25">
      <c r="G6213" s="54"/>
    </row>
    <row r="6214" spans="7:7" x14ac:dyDescent="0.25">
      <c r="G6214" s="54"/>
    </row>
    <row r="6215" spans="7:7" x14ac:dyDescent="0.25">
      <c r="G6215" s="54"/>
    </row>
    <row r="6216" spans="7:7" x14ac:dyDescent="0.25">
      <c r="G6216" s="54"/>
    </row>
    <row r="6217" spans="7:7" x14ac:dyDescent="0.25">
      <c r="G6217" s="54"/>
    </row>
    <row r="6218" spans="7:7" x14ac:dyDescent="0.25">
      <c r="G6218" s="54"/>
    </row>
    <row r="6219" spans="7:7" x14ac:dyDescent="0.25">
      <c r="G6219" s="54"/>
    </row>
    <row r="6220" spans="7:7" x14ac:dyDescent="0.25">
      <c r="G6220" s="54"/>
    </row>
    <row r="6221" spans="7:7" x14ac:dyDescent="0.25">
      <c r="G6221" s="54"/>
    </row>
    <row r="6222" spans="7:7" x14ac:dyDescent="0.25">
      <c r="G6222" s="54"/>
    </row>
    <row r="6223" spans="7:7" x14ac:dyDescent="0.25">
      <c r="G6223" s="54"/>
    </row>
    <row r="6224" spans="7:7" x14ac:dyDescent="0.25">
      <c r="G6224" s="54"/>
    </row>
    <row r="6225" spans="7:7" x14ac:dyDescent="0.25">
      <c r="G6225" s="54"/>
    </row>
    <row r="6226" spans="7:7" x14ac:dyDescent="0.25">
      <c r="G6226" s="54"/>
    </row>
    <row r="6227" spans="7:7" x14ac:dyDescent="0.25">
      <c r="G6227" s="54"/>
    </row>
    <row r="6228" spans="7:7" x14ac:dyDescent="0.25">
      <c r="G6228" s="54"/>
    </row>
    <row r="6229" spans="7:7" x14ac:dyDescent="0.25">
      <c r="G6229" s="54"/>
    </row>
    <row r="6230" spans="7:7" x14ac:dyDescent="0.25">
      <c r="G6230" s="54"/>
    </row>
    <row r="6231" spans="7:7" x14ac:dyDescent="0.25">
      <c r="G6231" s="54"/>
    </row>
    <row r="6232" spans="7:7" x14ac:dyDescent="0.25">
      <c r="G6232" s="54"/>
    </row>
    <row r="6233" spans="7:7" x14ac:dyDescent="0.25">
      <c r="G6233" s="54"/>
    </row>
    <row r="6234" spans="7:7" x14ac:dyDescent="0.25">
      <c r="G6234" s="54"/>
    </row>
    <row r="6235" spans="7:7" x14ac:dyDescent="0.25">
      <c r="G6235" s="54"/>
    </row>
    <row r="6236" spans="7:7" x14ac:dyDescent="0.25">
      <c r="G6236" s="54"/>
    </row>
    <row r="6237" spans="7:7" x14ac:dyDescent="0.25">
      <c r="G6237" s="54"/>
    </row>
    <row r="6238" spans="7:7" x14ac:dyDescent="0.25">
      <c r="G6238" s="54"/>
    </row>
    <row r="6239" spans="7:7" x14ac:dyDescent="0.25">
      <c r="G6239" s="54"/>
    </row>
    <row r="6240" spans="7:7" x14ac:dyDescent="0.25">
      <c r="G6240" s="54"/>
    </row>
    <row r="6241" spans="7:7" x14ac:dyDescent="0.25">
      <c r="G6241" s="54"/>
    </row>
    <row r="6242" spans="7:7" x14ac:dyDescent="0.25">
      <c r="G6242" s="54"/>
    </row>
    <row r="6243" spans="7:7" x14ac:dyDescent="0.25">
      <c r="G6243" s="54"/>
    </row>
    <row r="6244" spans="7:7" x14ac:dyDescent="0.25">
      <c r="G6244" s="54"/>
    </row>
    <row r="6245" spans="7:7" x14ac:dyDescent="0.25">
      <c r="G6245" s="54"/>
    </row>
    <row r="6246" spans="7:7" x14ac:dyDescent="0.25">
      <c r="G6246" s="54"/>
    </row>
    <row r="6247" spans="7:7" x14ac:dyDescent="0.25">
      <c r="G6247" s="54"/>
    </row>
    <row r="6248" spans="7:7" x14ac:dyDescent="0.25">
      <c r="G6248" s="54"/>
    </row>
    <row r="6249" spans="7:7" x14ac:dyDescent="0.25">
      <c r="G6249" s="54"/>
    </row>
    <row r="6250" spans="7:7" x14ac:dyDescent="0.25">
      <c r="G6250" s="54"/>
    </row>
    <row r="6251" spans="7:7" x14ac:dyDescent="0.25">
      <c r="G6251" s="54"/>
    </row>
    <row r="6252" spans="7:7" x14ac:dyDescent="0.25">
      <c r="G6252" s="54"/>
    </row>
    <row r="6253" spans="7:7" x14ac:dyDescent="0.25">
      <c r="G6253" s="54"/>
    </row>
    <row r="6254" spans="7:7" x14ac:dyDescent="0.25">
      <c r="G6254" s="54"/>
    </row>
    <row r="6255" spans="7:7" x14ac:dyDescent="0.25">
      <c r="G6255" s="54"/>
    </row>
    <row r="6256" spans="7:7" x14ac:dyDescent="0.25">
      <c r="G6256" s="54"/>
    </row>
    <row r="6257" spans="7:7" x14ac:dyDescent="0.25">
      <c r="G6257" s="54"/>
    </row>
    <row r="6258" spans="7:7" x14ac:dyDescent="0.25">
      <c r="G6258" s="54"/>
    </row>
    <row r="6259" spans="7:7" x14ac:dyDescent="0.25">
      <c r="G6259" s="54"/>
    </row>
    <row r="6260" spans="7:7" x14ac:dyDescent="0.25">
      <c r="G6260" s="54"/>
    </row>
    <row r="6261" spans="7:7" x14ac:dyDescent="0.25">
      <c r="G6261" s="54"/>
    </row>
    <row r="6262" spans="7:7" x14ac:dyDescent="0.25">
      <c r="G6262" s="54"/>
    </row>
    <row r="6263" spans="7:7" x14ac:dyDescent="0.25">
      <c r="G6263" s="54"/>
    </row>
    <row r="6264" spans="7:7" x14ac:dyDescent="0.25">
      <c r="G6264" s="54"/>
    </row>
    <row r="6265" spans="7:7" x14ac:dyDescent="0.25">
      <c r="G6265" s="54"/>
    </row>
    <row r="6266" spans="7:7" x14ac:dyDescent="0.25">
      <c r="G6266" s="54"/>
    </row>
    <row r="6267" spans="7:7" x14ac:dyDescent="0.25">
      <c r="G6267" s="54"/>
    </row>
    <row r="6268" spans="7:7" x14ac:dyDescent="0.25">
      <c r="G6268" s="54"/>
    </row>
    <row r="6269" spans="7:7" x14ac:dyDescent="0.25">
      <c r="G6269" s="54"/>
    </row>
    <row r="6270" spans="7:7" x14ac:dyDescent="0.25">
      <c r="G6270" s="54"/>
    </row>
    <row r="6271" spans="7:7" x14ac:dyDescent="0.25">
      <c r="G6271" s="54"/>
    </row>
    <row r="6272" spans="7:7" x14ac:dyDescent="0.25">
      <c r="G6272" s="54"/>
    </row>
    <row r="6273" spans="7:7" x14ac:dyDescent="0.25">
      <c r="G6273" s="54"/>
    </row>
    <row r="6274" spans="7:7" x14ac:dyDescent="0.25">
      <c r="G6274" s="54"/>
    </row>
    <row r="6275" spans="7:7" x14ac:dyDescent="0.25">
      <c r="G6275" s="54"/>
    </row>
    <row r="6276" spans="7:7" x14ac:dyDescent="0.25">
      <c r="G6276" s="54"/>
    </row>
    <row r="6277" spans="7:7" x14ac:dyDescent="0.25">
      <c r="G6277" s="54"/>
    </row>
    <row r="6278" spans="7:7" x14ac:dyDescent="0.25">
      <c r="G6278" s="54"/>
    </row>
    <row r="6279" spans="7:7" x14ac:dyDescent="0.25">
      <c r="G6279" s="54"/>
    </row>
    <row r="6280" spans="7:7" x14ac:dyDescent="0.25">
      <c r="G6280" s="54"/>
    </row>
    <row r="6281" spans="7:7" x14ac:dyDescent="0.25">
      <c r="G6281" s="54"/>
    </row>
    <row r="6282" spans="7:7" x14ac:dyDescent="0.25">
      <c r="G6282" s="54"/>
    </row>
    <row r="6283" spans="7:7" x14ac:dyDescent="0.25">
      <c r="G6283" s="54"/>
    </row>
    <row r="6284" spans="7:7" x14ac:dyDescent="0.25">
      <c r="G6284" s="54"/>
    </row>
    <row r="6285" spans="7:7" x14ac:dyDescent="0.25">
      <c r="G6285" s="54"/>
    </row>
    <row r="6286" spans="7:7" x14ac:dyDescent="0.25">
      <c r="G6286" s="54"/>
    </row>
    <row r="6287" spans="7:7" x14ac:dyDescent="0.25">
      <c r="G6287" s="54"/>
    </row>
    <row r="6288" spans="7:7" x14ac:dyDescent="0.25">
      <c r="G6288" s="54"/>
    </row>
    <row r="6289" spans="7:7" x14ac:dyDescent="0.25">
      <c r="G6289" s="54"/>
    </row>
    <row r="6290" spans="7:7" x14ac:dyDescent="0.25">
      <c r="G6290" s="54"/>
    </row>
    <row r="6291" spans="7:7" x14ac:dyDescent="0.25">
      <c r="G6291" s="54"/>
    </row>
    <row r="6292" spans="7:7" x14ac:dyDescent="0.25">
      <c r="G6292" s="54"/>
    </row>
    <row r="6293" spans="7:7" x14ac:dyDescent="0.25">
      <c r="G6293" s="54"/>
    </row>
    <row r="6294" spans="7:7" x14ac:dyDescent="0.25">
      <c r="G6294" s="54"/>
    </row>
    <row r="6295" spans="7:7" x14ac:dyDescent="0.25">
      <c r="G6295" s="54"/>
    </row>
    <row r="6296" spans="7:7" x14ac:dyDescent="0.25">
      <c r="G6296" s="54"/>
    </row>
    <row r="6297" spans="7:7" x14ac:dyDescent="0.25">
      <c r="G6297" s="54"/>
    </row>
    <row r="6298" spans="7:7" x14ac:dyDescent="0.25">
      <c r="G6298" s="54"/>
    </row>
    <row r="6299" spans="7:7" x14ac:dyDescent="0.25">
      <c r="G6299" s="54"/>
    </row>
    <row r="6300" spans="7:7" x14ac:dyDescent="0.25">
      <c r="G6300" s="54"/>
    </row>
    <row r="6301" spans="7:7" x14ac:dyDescent="0.25">
      <c r="G6301" s="54"/>
    </row>
    <row r="6302" spans="7:7" x14ac:dyDescent="0.25">
      <c r="G6302" s="54"/>
    </row>
    <row r="6303" spans="7:7" x14ac:dyDescent="0.25">
      <c r="G6303" s="54"/>
    </row>
    <row r="6304" spans="7:7" x14ac:dyDescent="0.25">
      <c r="G6304" s="54"/>
    </row>
    <row r="6305" spans="7:7" x14ac:dyDescent="0.25">
      <c r="G6305" s="54"/>
    </row>
    <row r="6306" spans="7:7" x14ac:dyDescent="0.25">
      <c r="G6306" s="54"/>
    </row>
    <row r="6307" spans="7:7" x14ac:dyDescent="0.25">
      <c r="G6307" s="54"/>
    </row>
    <row r="6308" spans="7:7" x14ac:dyDescent="0.25">
      <c r="G6308" s="54"/>
    </row>
    <row r="6309" spans="7:7" x14ac:dyDescent="0.25">
      <c r="G6309" s="54"/>
    </row>
    <row r="6310" spans="7:7" x14ac:dyDescent="0.25">
      <c r="G6310" s="54"/>
    </row>
    <row r="6311" spans="7:7" x14ac:dyDescent="0.25">
      <c r="G6311" s="54"/>
    </row>
    <row r="6312" spans="7:7" x14ac:dyDescent="0.25">
      <c r="G6312" s="54"/>
    </row>
    <row r="6313" spans="7:7" x14ac:dyDescent="0.25">
      <c r="G6313" s="54"/>
    </row>
    <row r="6314" spans="7:7" x14ac:dyDescent="0.25">
      <c r="G6314" s="54"/>
    </row>
    <row r="6315" spans="7:7" x14ac:dyDescent="0.25">
      <c r="G6315" s="54"/>
    </row>
    <row r="6316" spans="7:7" x14ac:dyDescent="0.25">
      <c r="G6316" s="54"/>
    </row>
    <row r="6317" spans="7:7" x14ac:dyDescent="0.25">
      <c r="G6317" s="54"/>
    </row>
    <row r="6318" spans="7:7" x14ac:dyDescent="0.25">
      <c r="G6318" s="54"/>
    </row>
    <row r="6319" spans="7:7" x14ac:dyDescent="0.25">
      <c r="G6319" s="54"/>
    </row>
    <row r="6320" spans="7:7" x14ac:dyDescent="0.25">
      <c r="G6320" s="54"/>
    </row>
    <row r="6321" spans="7:7" x14ac:dyDescent="0.25">
      <c r="G6321" s="54"/>
    </row>
    <row r="6322" spans="7:7" x14ac:dyDescent="0.25">
      <c r="G6322" s="54"/>
    </row>
    <row r="6323" spans="7:7" x14ac:dyDescent="0.25">
      <c r="G6323" s="54"/>
    </row>
    <row r="6324" spans="7:7" x14ac:dyDescent="0.25">
      <c r="G6324" s="54"/>
    </row>
    <row r="6325" spans="7:7" x14ac:dyDescent="0.25">
      <c r="G6325" s="54"/>
    </row>
    <row r="6326" spans="7:7" x14ac:dyDescent="0.25">
      <c r="G6326" s="54"/>
    </row>
    <row r="6327" spans="7:7" x14ac:dyDescent="0.25">
      <c r="G6327" s="54"/>
    </row>
    <row r="6328" spans="7:7" x14ac:dyDescent="0.25">
      <c r="G6328" s="54"/>
    </row>
    <row r="6329" spans="7:7" x14ac:dyDescent="0.25">
      <c r="G6329" s="54"/>
    </row>
    <row r="6330" spans="7:7" x14ac:dyDescent="0.25">
      <c r="G6330" s="54"/>
    </row>
    <row r="6331" spans="7:7" x14ac:dyDescent="0.25">
      <c r="G6331" s="54"/>
    </row>
    <row r="6332" spans="7:7" x14ac:dyDescent="0.25">
      <c r="G6332" s="54"/>
    </row>
    <row r="6333" spans="7:7" x14ac:dyDescent="0.25">
      <c r="G6333" s="54"/>
    </row>
    <row r="6334" spans="7:7" x14ac:dyDescent="0.25">
      <c r="G6334" s="54"/>
    </row>
    <row r="6335" spans="7:7" x14ac:dyDescent="0.25">
      <c r="G6335" s="54"/>
    </row>
    <row r="6336" spans="7:7" x14ac:dyDescent="0.25">
      <c r="G6336" s="54"/>
    </row>
    <row r="6337" spans="7:7" x14ac:dyDescent="0.25">
      <c r="G6337" s="54"/>
    </row>
    <row r="6338" spans="7:7" x14ac:dyDescent="0.25">
      <c r="G6338" s="54"/>
    </row>
    <row r="6339" spans="7:7" x14ac:dyDescent="0.25">
      <c r="G6339" s="54"/>
    </row>
    <row r="6340" spans="7:7" x14ac:dyDescent="0.25">
      <c r="G6340" s="54"/>
    </row>
    <row r="6341" spans="7:7" x14ac:dyDescent="0.25">
      <c r="G6341" s="54"/>
    </row>
    <row r="6342" spans="7:7" x14ac:dyDescent="0.25">
      <c r="G6342" s="54"/>
    </row>
    <row r="6343" spans="7:7" x14ac:dyDescent="0.25">
      <c r="G6343" s="54"/>
    </row>
    <row r="6344" spans="7:7" x14ac:dyDescent="0.25">
      <c r="G6344" s="54"/>
    </row>
    <row r="6345" spans="7:7" x14ac:dyDescent="0.25">
      <c r="G6345" s="54"/>
    </row>
    <row r="6346" spans="7:7" x14ac:dyDescent="0.25">
      <c r="G6346" s="54"/>
    </row>
    <row r="6347" spans="7:7" x14ac:dyDescent="0.25">
      <c r="G6347" s="54"/>
    </row>
    <row r="6348" spans="7:7" x14ac:dyDescent="0.25">
      <c r="G6348" s="54"/>
    </row>
    <row r="6349" spans="7:7" x14ac:dyDescent="0.25">
      <c r="G6349" s="54"/>
    </row>
    <row r="6350" spans="7:7" x14ac:dyDescent="0.25">
      <c r="G6350" s="54"/>
    </row>
    <row r="6351" spans="7:7" x14ac:dyDescent="0.25">
      <c r="G6351" s="54"/>
    </row>
    <row r="6352" spans="7:7" x14ac:dyDescent="0.25">
      <c r="G6352" s="54"/>
    </row>
    <row r="6353" spans="7:7" x14ac:dyDescent="0.25">
      <c r="G6353" s="54"/>
    </row>
    <row r="6354" spans="7:7" x14ac:dyDescent="0.25">
      <c r="G6354" s="54"/>
    </row>
    <row r="6355" spans="7:7" x14ac:dyDescent="0.25">
      <c r="G6355" s="54"/>
    </row>
    <row r="6356" spans="7:7" x14ac:dyDescent="0.25">
      <c r="G6356" s="54"/>
    </row>
    <row r="6357" spans="7:7" x14ac:dyDescent="0.25">
      <c r="G6357" s="54"/>
    </row>
    <row r="6358" spans="7:7" x14ac:dyDescent="0.25">
      <c r="G6358" s="54"/>
    </row>
    <row r="6359" spans="7:7" x14ac:dyDescent="0.25">
      <c r="G6359" s="54"/>
    </row>
    <row r="6360" spans="7:7" x14ac:dyDescent="0.25">
      <c r="G6360" s="54"/>
    </row>
    <row r="6361" spans="7:7" x14ac:dyDescent="0.25">
      <c r="G6361" s="54"/>
    </row>
    <row r="6362" spans="7:7" x14ac:dyDescent="0.25">
      <c r="G6362" s="54"/>
    </row>
    <row r="6363" spans="7:7" x14ac:dyDescent="0.25">
      <c r="G6363" s="54"/>
    </row>
    <row r="6364" spans="7:7" x14ac:dyDescent="0.25">
      <c r="G6364" s="54"/>
    </row>
    <row r="6365" spans="7:7" x14ac:dyDescent="0.25">
      <c r="G6365" s="54"/>
    </row>
    <row r="6366" spans="7:7" x14ac:dyDescent="0.25">
      <c r="G6366" s="54"/>
    </row>
    <row r="6367" spans="7:7" x14ac:dyDescent="0.25">
      <c r="G6367" s="54"/>
    </row>
    <row r="6368" spans="7:7" x14ac:dyDescent="0.25">
      <c r="G6368" s="54"/>
    </row>
    <row r="6369" spans="7:7" x14ac:dyDescent="0.25">
      <c r="G6369" s="54"/>
    </row>
    <row r="6370" spans="7:7" x14ac:dyDescent="0.25">
      <c r="G6370" s="54"/>
    </row>
    <row r="6371" spans="7:7" x14ac:dyDescent="0.25">
      <c r="G6371" s="54"/>
    </row>
    <row r="6372" spans="7:7" x14ac:dyDescent="0.25">
      <c r="G6372" s="54"/>
    </row>
    <row r="6373" spans="7:7" x14ac:dyDescent="0.25">
      <c r="G6373" s="54"/>
    </row>
    <row r="6374" spans="7:7" x14ac:dyDescent="0.25">
      <c r="G6374" s="54"/>
    </row>
    <row r="6375" spans="7:7" x14ac:dyDescent="0.25">
      <c r="G6375" s="54"/>
    </row>
    <row r="6376" spans="7:7" x14ac:dyDescent="0.25">
      <c r="G6376" s="54"/>
    </row>
    <row r="6377" spans="7:7" x14ac:dyDescent="0.25">
      <c r="G6377" s="54"/>
    </row>
    <row r="6378" spans="7:7" x14ac:dyDescent="0.25">
      <c r="G6378" s="54"/>
    </row>
    <row r="6379" spans="7:7" x14ac:dyDescent="0.25">
      <c r="G6379" s="54"/>
    </row>
    <row r="6380" spans="7:7" x14ac:dyDescent="0.25">
      <c r="G6380" s="54"/>
    </row>
    <row r="6381" spans="7:7" x14ac:dyDescent="0.25">
      <c r="G6381" s="54"/>
    </row>
    <row r="6382" spans="7:7" x14ac:dyDescent="0.25">
      <c r="G6382" s="54"/>
    </row>
    <row r="6383" spans="7:7" x14ac:dyDescent="0.25">
      <c r="G6383" s="54"/>
    </row>
    <row r="6384" spans="7:7" x14ac:dyDescent="0.25">
      <c r="G6384" s="54"/>
    </row>
    <row r="6385" spans="7:7" x14ac:dyDescent="0.25">
      <c r="G6385" s="54"/>
    </row>
    <row r="6386" spans="7:7" x14ac:dyDescent="0.25">
      <c r="G6386" s="54"/>
    </row>
    <row r="6387" spans="7:7" x14ac:dyDescent="0.25">
      <c r="G6387" s="54"/>
    </row>
    <row r="6388" spans="7:7" x14ac:dyDescent="0.25">
      <c r="G6388" s="54"/>
    </row>
    <row r="6389" spans="7:7" x14ac:dyDescent="0.25">
      <c r="G6389" s="54"/>
    </row>
    <row r="6390" spans="7:7" x14ac:dyDescent="0.25">
      <c r="G6390" s="54"/>
    </row>
    <row r="6391" spans="7:7" x14ac:dyDescent="0.25">
      <c r="G6391" s="54"/>
    </row>
    <row r="6392" spans="7:7" x14ac:dyDescent="0.25">
      <c r="G6392" s="54"/>
    </row>
    <row r="6393" spans="7:7" x14ac:dyDescent="0.25">
      <c r="G6393" s="54"/>
    </row>
    <row r="6394" spans="7:7" x14ac:dyDescent="0.25">
      <c r="G6394" s="54"/>
    </row>
    <row r="6395" spans="7:7" x14ac:dyDescent="0.25">
      <c r="G6395" s="54"/>
    </row>
    <row r="6396" spans="7:7" x14ac:dyDescent="0.25">
      <c r="G6396" s="54"/>
    </row>
    <row r="6397" spans="7:7" x14ac:dyDescent="0.25">
      <c r="G6397" s="54"/>
    </row>
    <row r="6398" spans="7:7" x14ac:dyDescent="0.25">
      <c r="G6398" s="54"/>
    </row>
    <row r="6399" spans="7:7" x14ac:dyDescent="0.25">
      <c r="G6399" s="54"/>
    </row>
    <row r="6400" spans="7:7" x14ac:dyDescent="0.25">
      <c r="G6400" s="54"/>
    </row>
    <row r="6401" spans="7:7" x14ac:dyDescent="0.25">
      <c r="G6401" s="54"/>
    </row>
    <row r="6402" spans="7:7" x14ac:dyDescent="0.25">
      <c r="G6402" s="54"/>
    </row>
    <row r="6403" spans="7:7" x14ac:dyDescent="0.25">
      <c r="G6403" s="54"/>
    </row>
    <row r="6404" spans="7:7" x14ac:dyDescent="0.25">
      <c r="G6404" s="54"/>
    </row>
    <row r="6405" spans="7:7" x14ac:dyDescent="0.25">
      <c r="G6405" s="54"/>
    </row>
    <row r="6406" spans="7:7" x14ac:dyDescent="0.25">
      <c r="G6406" s="54"/>
    </row>
    <row r="6407" spans="7:7" x14ac:dyDescent="0.25">
      <c r="G6407" s="54"/>
    </row>
    <row r="6408" spans="7:7" x14ac:dyDescent="0.25">
      <c r="G6408" s="54"/>
    </row>
    <row r="6409" spans="7:7" x14ac:dyDescent="0.25">
      <c r="G6409" s="54"/>
    </row>
    <row r="6410" spans="7:7" x14ac:dyDescent="0.25">
      <c r="G6410" s="54"/>
    </row>
    <row r="6411" spans="7:7" x14ac:dyDescent="0.25">
      <c r="G6411" s="54"/>
    </row>
    <row r="6412" spans="7:7" x14ac:dyDescent="0.25">
      <c r="G6412" s="54"/>
    </row>
    <row r="6413" spans="7:7" x14ac:dyDescent="0.25">
      <c r="G6413" s="54"/>
    </row>
    <row r="6414" spans="7:7" x14ac:dyDescent="0.25">
      <c r="G6414" s="54"/>
    </row>
    <row r="6415" spans="7:7" x14ac:dyDescent="0.25">
      <c r="G6415" s="54"/>
    </row>
    <row r="6416" spans="7:7" x14ac:dyDescent="0.25">
      <c r="G6416" s="54"/>
    </row>
    <row r="6417" spans="7:7" x14ac:dyDescent="0.25">
      <c r="G6417" s="54"/>
    </row>
    <row r="6418" spans="7:7" x14ac:dyDescent="0.25">
      <c r="G6418" s="54"/>
    </row>
    <row r="6419" spans="7:7" x14ac:dyDescent="0.25">
      <c r="G6419" s="54"/>
    </row>
    <row r="6420" spans="7:7" x14ac:dyDescent="0.25">
      <c r="G6420" s="54"/>
    </row>
    <row r="6421" spans="7:7" x14ac:dyDescent="0.25">
      <c r="G6421" s="54"/>
    </row>
    <row r="6422" spans="7:7" x14ac:dyDescent="0.25">
      <c r="G6422" s="54"/>
    </row>
    <row r="6423" spans="7:7" x14ac:dyDescent="0.25">
      <c r="G6423" s="54"/>
    </row>
    <row r="6424" spans="7:7" x14ac:dyDescent="0.25">
      <c r="G6424" s="54"/>
    </row>
    <row r="6425" spans="7:7" x14ac:dyDescent="0.25">
      <c r="G6425" s="54"/>
    </row>
    <row r="6426" spans="7:7" x14ac:dyDescent="0.25">
      <c r="G6426" s="54"/>
    </row>
    <row r="6427" spans="7:7" x14ac:dyDescent="0.25">
      <c r="G6427" s="54"/>
    </row>
    <row r="6428" spans="7:7" x14ac:dyDescent="0.25">
      <c r="G6428" s="54"/>
    </row>
    <row r="6429" spans="7:7" x14ac:dyDescent="0.25">
      <c r="G6429" s="54"/>
    </row>
    <row r="6430" spans="7:7" x14ac:dyDescent="0.25">
      <c r="G6430" s="54"/>
    </row>
    <row r="6431" spans="7:7" x14ac:dyDescent="0.25">
      <c r="G6431" s="54"/>
    </row>
    <row r="6432" spans="7:7" x14ac:dyDescent="0.25">
      <c r="G6432" s="54"/>
    </row>
    <row r="6433" spans="7:7" x14ac:dyDescent="0.25">
      <c r="G6433" s="54"/>
    </row>
    <row r="6434" spans="7:7" x14ac:dyDescent="0.25">
      <c r="G6434" s="54"/>
    </row>
    <row r="6435" spans="7:7" x14ac:dyDescent="0.25">
      <c r="G6435" s="54"/>
    </row>
    <row r="6436" spans="7:7" x14ac:dyDescent="0.25">
      <c r="G6436" s="54"/>
    </row>
    <row r="6437" spans="7:7" x14ac:dyDescent="0.25">
      <c r="G6437" s="54"/>
    </row>
    <row r="6438" spans="7:7" x14ac:dyDescent="0.25">
      <c r="G6438" s="54"/>
    </row>
    <row r="6439" spans="7:7" x14ac:dyDescent="0.25">
      <c r="G6439" s="54"/>
    </row>
    <row r="6440" spans="7:7" x14ac:dyDescent="0.25">
      <c r="G6440" s="54"/>
    </row>
    <row r="6441" spans="7:7" x14ac:dyDescent="0.25">
      <c r="G6441" s="54"/>
    </row>
    <row r="6442" spans="7:7" x14ac:dyDescent="0.25">
      <c r="G6442" s="54"/>
    </row>
    <row r="6443" spans="7:7" x14ac:dyDescent="0.25">
      <c r="G6443" s="54"/>
    </row>
    <row r="6444" spans="7:7" x14ac:dyDescent="0.25">
      <c r="G6444" s="54"/>
    </row>
    <row r="6445" spans="7:7" x14ac:dyDescent="0.25">
      <c r="G6445" s="54"/>
    </row>
    <row r="6446" spans="7:7" x14ac:dyDescent="0.25">
      <c r="G6446" s="54"/>
    </row>
    <row r="6447" spans="7:7" x14ac:dyDescent="0.25">
      <c r="G6447" s="54"/>
    </row>
    <row r="6448" spans="7:7" x14ac:dyDescent="0.25">
      <c r="G6448" s="54"/>
    </row>
    <row r="6449" spans="7:7" x14ac:dyDescent="0.25">
      <c r="G6449" s="54"/>
    </row>
    <row r="6450" spans="7:7" x14ac:dyDescent="0.25">
      <c r="G6450" s="54"/>
    </row>
    <row r="6451" spans="7:7" x14ac:dyDescent="0.25">
      <c r="G6451" s="54"/>
    </row>
    <row r="6452" spans="7:7" x14ac:dyDescent="0.25">
      <c r="G6452" s="54"/>
    </row>
    <row r="6453" spans="7:7" x14ac:dyDescent="0.25">
      <c r="G6453" s="54"/>
    </row>
    <row r="6454" spans="7:7" x14ac:dyDescent="0.25">
      <c r="G6454" s="54"/>
    </row>
    <row r="6455" spans="7:7" x14ac:dyDescent="0.25">
      <c r="G6455" s="54"/>
    </row>
    <row r="6456" spans="7:7" x14ac:dyDescent="0.25">
      <c r="G6456" s="54"/>
    </row>
    <row r="6457" spans="7:7" x14ac:dyDescent="0.25">
      <c r="G6457" s="54"/>
    </row>
    <row r="6458" spans="7:7" x14ac:dyDescent="0.25">
      <c r="G6458" s="54"/>
    </row>
    <row r="6459" spans="7:7" x14ac:dyDescent="0.25">
      <c r="G6459" s="54"/>
    </row>
    <row r="6460" spans="7:7" x14ac:dyDescent="0.25">
      <c r="G6460" s="54"/>
    </row>
    <row r="6461" spans="7:7" x14ac:dyDescent="0.25">
      <c r="G6461" s="54"/>
    </row>
    <row r="6462" spans="7:7" x14ac:dyDescent="0.25">
      <c r="G6462" s="54"/>
    </row>
    <row r="6463" spans="7:7" x14ac:dyDescent="0.25">
      <c r="G6463" s="54"/>
    </row>
    <row r="6464" spans="7:7" x14ac:dyDescent="0.25">
      <c r="G6464" s="54"/>
    </row>
    <row r="6465" spans="7:7" x14ac:dyDescent="0.25">
      <c r="G6465" s="54"/>
    </row>
    <row r="6466" spans="7:7" x14ac:dyDescent="0.25">
      <c r="G6466" s="54"/>
    </row>
    <row r="6467" spans="7:7" x14ac:dyDescent="0.25">
      <c r="G6467" s="54"/>
    </row>
    <row r="6468" spans="7:7" x14ac:dyDescent="0.25">
      <c r="G6468" s="54"/>
    </row>
    <row r="6469" spans="7:7" x14ac:dyDescent="0.25">
      <c r="G6469" s="54"/>
    </row>
    <row r="6470" spans="7:7" x14ac:dyDescent="0.25">
      <c r="G6470" s="54"/>
    </row>
    <row r="6471" spans="7:7" x14ac:dyDescent="0.25">
      <c r="G6471" s="54"/>
    </row>
    <row r="6472" spans="7:7" x14ac:dyDescent="0.25">
      <c r="G6472" s="54"/>
    </row>
    <row r="6473" spans="7:7" x14ac:dyDescent="0.25">
      <c r="G6473" s="54"/>
    </row>
    <row r="6474" spans="7:7" x14ac:dyDescent="0.25">
      <c r="G6474" s="54"/>
    </row>
    <row r="6475" spans="7:7" x14ac:dyDescent="0.25">
      <c r="G6475" s="54"/>
    </row>
    <row r="6476" spans="7:7" x14ac:dyDescent="0.25">
      <c r="G6476" s="54"/>
    </row>
    <row r="6477" spans="7:7" x14ac:dyDescent="0.25">
      <c r="G6477" s="54"/>
    </row>
    <row r="6478" spans="7:7" x14ac:dyDescent="0.25">
      <c r="G6478" s="54"/>
    </row>
    <row r="6479" spans="7:7" x14ac:dyDescent="0.25">
      <c r="G6479" s="54"/>
    </row>
    <row r="6480" spans="7:7" x14ac:dyDescent="0.25">
      <c r="G6480" s="54"/>
    </row>
    <row r="6481" spans="7:7" x14ac:dyDescent="0.25">
      <c r="G6481" s="54"/>
    </row>
    <row r="6482" spans="7:7" x14ac:dyDescent="0.25">
      <c r="G6482" s="54"/>
    </row>
    <row r="6483" spans="7:7" x14ac:dyDescent="0.25">
      <c r="G6483" s="54"/>
    </row>
    <row r="6484" spans="7:7" x14ac:dyDescent="0.25">
      <c r="G6484" s="54"/>
    </row>
    <row r="6485" spans="7:7" x14ac:dyDescent="0.25">
      <c r="G6485" s="54"/>
    </row>
    <row r="6486" spans="7:7" x14ac:dyDescent="0.25">
      <c r="G6486" s="54"/>
    </row>
    <row r="6487" spans="7:7" x14ac:dyDescent="0.25">
      <c r="G6487" s="54"/>
    </row>
    <row r="6488" spans="7:7" x14ac:dyDescent="0.25">
      <c r="G6488" s="54"/>
    </row>
    <row r="6489" spans="7:7" x14ac:dyDescent="0.25">
      <c r="G6489" s="54"/>
    </row>
    <row r="6490" spans="7:7" x14ac:dyDescent="0.25">
      <c r="G6490" s="54"/>
    </row>
    <row r="6491" spans="7:7" x14ac:dyDescent="0.25">
      <c r="G6491" s="54"/>
    </row>
    <row r="6492" spans="7:7" x14ac:dyDescent="0.25">
      <c r="G6492" s="54"/>
    </row>
    <row r="6493" spans="7:7" x14ac:dyDescent="0.25">
      <c r="G6493" s="54"/>
    </row>
    <row r="6494" spans="7:7" x14ac:dyDescent="0.25">
      <c r="G6494" s="54"/>
    </row>
    <row r="6495" spans="7:7" x14ac:dyDescent="0.25">
      <c r="G6495" s="54"/>
    </row>
    <row r="6496" spans="7:7" x14ac:dyDescent="0.25">
      <c r="G6496" s="54"/>
    </row>
    <row r="6497" spans="7:7" x14ac:dyDescent="0.25">
      <c r="G6497" s="54"/>
    </row>
    <row r="6498" spans="7:7" x14ac:dyDescent="0.25">
      <c r="G6498" s="54"/>
    </row>
    <row r="6499" spans="7:7" x14ac:dyDescent="0.25">
      <c r="G6499" s="54"/>
    </row>
    <row r="6500" spans="7:7" x14ac:dyDescent="0.25">
      <c r="G6500" s="54"/>
    </row>
    <row r="6501" spans="7:7" x14ac:dyDescent="0.25">
      <c r="G6501" s="54"/>
    </row>
    <row r="6502" spans="7:7" x14ac:dyDescent="0.25">
      <c r="G6502" s="54"/>
    </row>
    <row r="6503" spans="7:7" x14ac:dyDescent="0.25">
      <c r="G6503" s="54"/>
    </row>
    <row r="6504" spans="7:7" x14ac:dyDescent="0.25">
      <c r="G6504" s="54"/>
    </row>
    <row r="6505" spans="7:7" x14ac:dyDescent="0.25">
      <c r="G6505" s="54"/>
    </row>
    <row r="6506" spans="7:7" x14ac:dyDescent="0.25">
      <c r="G6506" s="54"/>
    </row>
    <row r="6507" spans="7:7" x14ac:dyDescent="0.25">
      <c r="G6507" s="54"/>
    </row>
    <row r="6508" spans="7:7" x14ac:dyDescent="0.25">
      <c r="G6508" s="54"/>
    </row>
    <row r="6509" spans="7:7" x14ac:dyDescent="0.25">
      <c r="G6509" s="54"/>
    </row>
    <row r="6510" spans="7:7" x14ac:dyDescent="0.25">
      <c r="G6510" s="54"/>
    </row>
    <row r="6511" spans="7:7" x14ac:dyDescent="0.25">
      <c r="G6511" s="54"/>
    </row>
    <row r="6512" spans="7:7" x14ac:dyDescent="0.25">
      <c r="G6512" s="54"/>
    </row>
    <row r="6513" spans="7:7" x14ac:dyDescent="0.25">
      <c r="G6513" s="54"/>
    </row>
    <row r="6514" spans="7:7" x14ac:dyDescent="0.25">
      <c r="G6514" s="54"/>
    </row>
    <row r="6515" spans="7:7" x14ac:dyDescent="0.25">
      <c r="G6515" s="54"/>
    </row>
    <row r="6516" spans="7:7" x14ac:dyDescent="0.25">
      <c r="G6516" s="54"/>
    </row>
    <row r="6517" spans="7:7" x14ac:dyDescent="0.25">
      <c r="G6517" s="54"/>
    </row>
    <row r="6518" spans="7:7" x14ac:dyDescent="0.25">
      <c r="G6518" s="54"/>
    </row>
    <row r="6519" spans="7:7" x14ac:dyDescent="0.25">
      <c r="G6519" s="54"/>
    </row>
    <row r="6520" spans="7:7" x14ac:dyDescent="0.25">
      <c r="G6520" s="54"/>
    </row>
    <row r="6521" spans="7:7" x14ac:dyDescent="0.25">
      <c r="G6521" s="54"/>
    </row>
    <row r="6522" spans="7:7" x14ac:dyDescent="0.25">
      <c r="G6522" s="54"/>
    </row>
    <row r="6523" spans="7:7" x14ac:dyDescent="0.25">
      <c r="G6523" s="54"/>
    </row>
    <row r="6524" spans="7:7" x14ac:dyDescent="0.25">
      <c r="G6524" s="54"/>
    </row>
    <row r="6525" spans="7:7" x14ac:dyDescent="0.25">
      <c r="G6525" s="54"/>
    </row>
    <row r="6526" spans="7:7" x14ac:dyDescent="0.25">
      <c r="G6526" s="54"/>
    </row>
    <row r="6527" spans="7:7" x14ac:dyDescent="0.25">
      <c r="G6527" s="54"/>
    </row>
    <row r="6528" spans="7:7" x14ac:dyDescent="0.25">
      <c r="G6528" s="54"/>
    </row>
    <row r="6529" spans="7:7" x14ac:dyDescent="0.25">
      <c r="G6529" s="54"/>
    </row>
    <row r="6530" spans="7:7" x14ac:dyDescent="0.25">
      <c r="G6530" s="54"/>
    </row>
    <row r="6531" spans="7:7" x14ac:dyDescent="0.25">
      <c r="G6531" s="54"/>
    </row>
    <row r="6532" spans="7:7" x14ac:dyDescent="0.25">
      <c r="G6532" s="54"/>
    </row>
    <row r="6533" spans="7:7" x14ac:dyDescent="0.25">
      <c r="G6533" s="54"/>
    </row>
    <row r="6534" spans="7:7" x14ac:dyDescent="0.25">
      <c r="G6534" s="54"/>
    </row>
    <row r="6535" spans="7:7" x14ac:dyDescent="0.25">
      <c r="G6535" s="54"/>
    </row>
    <row r="6536" spans="7:7" x14ac:dyDescent="0.25">
      <c r="G6536" s="54"/>
    </row>
    <row r="6537" spans="7:7" x14ac:dyDescent="0.25">
      <c r="G6537" s="54"/>
    </row>
    <row r="6538" spans="7:7" x14ac:dyDescent="0.25">
      <c r="G6538" s="54"/>
    </row>
    <row r="6539" spans="7:7" x14ac:dyDescent="0.25">
      <c r="G6539" s="54"/>
    </row>
    <row r="6540" spans="7:7" x14ac:dyDescent="0.25">
      <c r="G6540" s="54"/>
    </row>
    <row r="6541" spans="7:7" x14ac:dyDescent="0.25">
      <c r="G6541" s="54"/>
    </row>
    <row r="6542" spans="7:7" x14ac:dyDescent="0.25">
      <c r="G6542" s="54"/>
    </row>
    <row r="6543" spans="7:7" x14ac:dyDescent="0.25">
      <c r="G6543" s="54"/>
    </row>
    <row r="6544" spans="7:7" x14ac:dyDescent="0.25">
      <c r="G6544" s="54"/>
    </row>
    <row r="6545" spans="7:7" x14ac:dyDescent="0.25">
      <c r="G6545" s="54"/>
    </row>
    <row r="6546" spans="7:7" x14ac:dyDescent="0.25">
      <c r="G6546" s="54"/>
    </row>
    <row r="6547" spans="7:7" x14ac:dyDescent="0.25">
      <c r="G6547" s="54"/>
    </row>
    <row r="6548" spans="7:7" x14ac:dyDescent="0.25">
      <c r="G6548" s="54"/>
    </row>
    <row r="6549" spans="7:7" x14ac:dyDescent="0.25">
      <c r="G6549" s="54"/>
    </row>
    <row r="6550" spans="7:7" x14ac:dyDescent="0.25">
      <c r="G6550" s="54"/>
    </row>
    <row r="6551" spans="7:7" x14ac:dyDescent="0.25">
      <c r="G6551" s="54"/>
    </row>
    <row r="6552" spans="7:7" x14ac:dyDescent="0.25">
      <c r="G6552" s="54"/>
    </row>
    <row r="6553" spans="7:7" x14ac:dyDescent="0.25">
      <c r="G6553" s="54"/>
    </row>
    <row r="6554" spans="7:7" x14ac:dyDescent="0.25">
      <c r="G6554" s="54"/>
    </row>
    <row r="6555" spans="7:7" x14ac:dyDescent="0.25">
      <c r="G6555" s="54"/>
    </row>
    <row r="6556" spans="7:7" x14ac:dyDescent="0.25">
      <c r="G6556" s="54"/>
    </row>
    <row r="6557" spans="7:7" x14ac:dyDescent="0.25">
      <c r="G6557" s="54"/>
    </row>
    <row r="6558" spans="7:7" x14ac:dyDescent="0.25">
      <c r="G6558" s="54"/>
    </row>
    <row r="6559" spans="7:7" x14ac:dyDescent="0.25">
      <c r="G6559" s="54"/>
    </row>
    <row r="6560" spans="7:7" x14ac:dyDescent="0.25">
      <c r="G6560" s="54"/>
    </row>
    <row r="6561" spans="7:7" x14ac:dyDescent="0.25">
      <c r="G6561" s="54"/>
    </row>
    <row r="6562" spans="7:7" x14ac:dyDescent="0.25">
      <c r="G6562" s="54"/>
    </row>
    <row r="6563" spans="7:7" x14ac:dyDescent="0.25">
      <c r="G6563" s="54"/>
    </row>
    <row r="6564" spans="7:7" x14ac:dyDescent="0.25">
      <c r="G6564" s="54"/>
    </row>
    <row r="6565" spans="7:7" x14ac:dyDescent="0.25">
      <c r="G6565" s="54"/>
    </row>
    <row r="6566" spans="7:7" x14ac:dyDescent="0.25">
      <c r="G6566" s="54"/>
    </row>
    <row r="6567" spans="7:7" x14ac:dyDescent="0.25">
      <c r="G6567" s="54"/>
    </row>
    <row r="6568" spans="7:7" x14ac:dyDescent="0.25">
      <c r="G6568" s="54"/>
    </row>
    <row r="6569" spans="7:7" x14ac:dyDescent="0.25">
      <c r="G6569" s="54"/>
    </row>
    <row r="6570" spans="7:7" x14ac:dyDescent="0.25">
      <c r="G6570" s="54"/>
    </row>
    <row r="6571" spans="7:7" x14ac:dyDescent="0.25">
      <c r="G6571" s="54"/>
    </row>
    <row r="6572" spans="7:7" x14ac:dyDescent="0.25">
      <c r="G6572" s="54"/>
    </row>
    <row r="6573" spans="7:7" x14ac:dyDescent="0.25">
      <c r="G6573" s="54"/>
    </row>
    <row r="6574" spans="7:7" x14ac:dyDescent="0.25">
      <c r="G6574" s="54"/>
    </row>
    <row r="6575" spans="7:7" x14ac:dyDescent="0.25">
      <c r="G6575" s="54"/>
    </row>
    <row r="6576" spans="7:7" x14ac:dyDescent="0.25">
      <c r="G6576" s="54"/>
    </row>
    <row r="6577" spans="7:7" x14ac:dyDescent="0.25">
      <c r="G6577" s="54"/>
    </row>
    <row r="6578" spans="7:7" x14ac:dyDescent="0.25">
      <c r="G6578" s="54"/>
    </row>
    <row r="6579" spans="7:7" x14ac:dyDescent="0.25">
      <c r="G6579" s="54"/>
    </row>
    <row r="6580" spans="7:7" x14ac:dyDescent="0.25">
      <c r="G6580" s="54"/>
    </row>
    <row r="6581" spans="7:7" x14ac:dyDescent="0.25">
      <c r="G6581" s="54"/>
    </row>
    <row r="6582" spans="7:7" x14ac:dyDescent="0.25">
      <c r="G6582" s="54"/>
    </row>
    <row r="6583" spans="7:7" x14ac:dyDescent="0.25">
      <c r="G6583" s="54"/>
    </row>
    <row r="6584" spans="7:7" x14ac:dyDescent="0.25">
      <c r="G6584" s="54"/>
    </row>
    <row r="6585" spans="7:7" x14ac:dyDescent="0.25">
      <c r="G6585" s="54"/>
    </row>
    <row r="6586" spans="7:7" x14ac:dyDescent="0.25">
      <c r="G6586" s="54"/>
    </row>
    <row r="6587" spans="7:7" x14ac:dyDescent="0.25">
      <c r="G6587" s="54"/>
    </row>
    <row r="6588" spans="7:7" x14ac:dyDescent="0.25">
      <c r="G6588" s="54"/>
    </row>
    <row r="6589" spans="7:7" x14ac:dyDescent="0.25">
      <c r="G6589" s="54"/>
    </row>
    <row r="6590" spans="7:7" x14ac:dyDescent="0.25">
      <c r="G6590" s="54"/>
    </row>
    <row r="6591" spans="7:7" x14ac:dyDescent="0.25">
      <c r="G6591" s="54"/>
    </row>
    <row r="6592" spans="7:7" x14ac:dyDescent="0.25">
      <c r="G6592" s="54"/>
    </row>
    <row r="6593" spans="7:7" x14ac:dyDescent="0.25">
      <c r="G6593" s="54"/>
    </row>
    <row r="6594" spans="7:7" x14ac:dyDescent="0.25">
      <c r="G6594" s="54"/>
    </row>
    <row r="6595" spans="7:7" x14ac:dyDescent="0.25">
      <c r="G6595" s="54"/>
    </row>
    <row r="6596" spans="7:7" x14ac:dyDescent="0.25">
      <c r="G6596" s="54"/>
    </row>
    <row r="6597" spans="7:7" x14ac:dyDescent="0.25">
      <c r="G6597" s="54"/>
    </row>
    <row r="6598" spans="7:7" x14ac:dyDescent="0.25">
      <c r="G6598" s="54"/>
    </row>
    <row r="6599" spans="7:7" x14ac:dyDescent="0.25">
      <c r="G6599" s="54"/>
    </row>
    <row r="6600" spans="7:7" x14ac:dyDescent="0.25">
      <c r="G6600" s="54"/>
    </row>
    <row r="6601" spans="7:7" x14ac:dyDescent="0.25">
      <c r="G6601" s="54"/>
    </row>
    <row r="6602" spans="7:7" x14ac:dyDescent="0.25">
      <c r="G6602" s="54"/>
    </row>
    <row r="6603" spans="7:7" x14ac:dyDescent="0.25">
      <c r="G6603" s="54"/>
    </row>
    <row r="6604" spans="7:7" x14ac:dyDescent="0.25">
      <c r="G6604" s="54"/>
    </row>
    <row r="6605" spans="7:7" x14ac:dyDescent="0.25">
      <c r="G6605" s="54"/>
    </row>
    <row r="6606" spans="7:7" x14ac:dyDescent="0.25">
      <c r="G6606" s="54"/>
    </row>
    <row r="6607" spans="7:7" x14ac:dyDescent="0.25">
      <c r="G6607" s="54"/>
    </row>
    <row r="6608" spans="7:7" x14ac:dyDescent="0.25">
      <c r="G6608" s="54"/>
    </row>
    <row r="6609" spans="7:7" x14ac:dyDescent="0.25">
      <c r="G6609" s="54"/>
    </row>
    <row r="6610" spans="7:7" x14ac:dyDescent="0.25">
      <c r="G6610" s="54"/>
    </row>
    <row r="6611" spans="7:7" x14ac:dyDescent="0.25">
      <c r="G6611" s="54"/>
    </row>
    <row r="6612" spans="7:7" x14ac:dyDescent="0.25">
      <c r="G6612" s="54"/>
    </row>
    <row r="6613" spans="7:7" x14ac:dyDescent="0.25">
      <c r="G6613" s="54"/>
    </row>
    <row r="6614" spans="7:7" x14ac:dyDescent="0.25">
      <c r="G6614" s="54"/>
    </row>
    <row r="6615" spans="7:7" x14ac:dyDescent="0.25">
      <c r="G6615" s="54"/>
    </row>
    <row r="6616" spans="7:7" x14ac:dyDescent="0.25">
      <c r="G6616" s="54"/>
    </row>
    <row r="6617" spans="7:7" x14ac:dyDescent="0.25">
      <c r="G6617" s="54"/>
    </row>
    <row r="6618" spans="7:7" x14ac:dyDescent="0.25">
      <c r="G6618" s="54"/>
    </row>
    <row r="6619" spans="7:7" x14ac:dyDescent="0.25">
      <c r="G6619" s="54"/>
    </row>
    <row r="6620" spans="7:7" x14ac:dyDescent="0.25">
      <c r="G6620" s="54"/>
    </row>
    <row r="6621" spans="7:7" x14ac:dyDescent="0.25">
      <c r="G6621" s="54"/>
    </row>
    <row r="6622" spans="7:7" x14ac:dyDescent="0.25">
      <c r="G6622" s="54"/>
    </row>
    <row r="6623" spans="7:7" x14ac:dyDescent="0.25">
      <c r="G6623" s="54"/>
    </row>
    <row r="6624" spans="7:7" x14ac:dyDescent="0.25">
      <c r="G6624" s="54"/>
    </row>
    <row r="6625" spans="7:7" x14ac:dyDescent="0.25">
      <c r="G6625" s="54"/>
    </row>
    <row r="6626" spans="7:7" x14ac:dyDescent="0.25">
      <c r="G6626" s="54"/>
    </row>
    <row r="6627" spans="7:7" x14ac:dyDescent="0.25">
      <c r="G6627" s="54"/>
    </row>
    <row r="6628" spans="7:7" x14ac:dyDescent="0.25">
      <c r="G6628" s="54"/>
    </row>
    <row r="6629" spans="7:7" x14ac:dyDescent="0.25">
      <c r="G6629" s="54"/>
    </row>
    <row r="6630" spans="7:7" x14ac:dyDescent="0.25">
      <c r="G6630" s="54"/>
    </row>
    <row r="6631" spans="7:7" x14ac:dyDescent="0.25">
      <c r="G6631" s="54"/>
    </row>
    <row r="6632" spans="7:7" x14ac:dyDescent="0.25">
      <c r="G6632" s="54"/>
    </row>
    <row r="6633" spans="7:7" x14ac:dyDescent="0.25">
      <c r="G6633" s="54"/>
    </row>
    <row r="6634" spans="7:7" x14ac:dyDescent="0.25">
      <c r="G6634" s="54"/>
    </row>
    <row r="6635" spans="7:7" x14ac:dyDescent="0.25">
      <c r="G6635" s="54"/>
    </row>
    <row r="6636" spans="7:7" x14ac:dyDescent="0.25">
      <c r="G6636" s="54"/>
    </row>
    <row r="6637" spans="7:7" x14ac:dyDescent="0.25">
      <c r="G6637" s="54"/>
    </row>
    <row r="6638" spans="7:7" x14ac:dyDescent="0.25">
      <c r="G6638" s="54"/>
    </row>
    <row r="6639" spans="7:7" x14ac:dyDescent="0.25">
      <c r="G6639" s="54"/>
    </row>
    <row r="6640" spans="7:7" x14ac:dyDescent="0.25">
      <c r="G6640" s="54"/>
    </row>
    <row r="6641" spans="7:7" x14ac:dyDescent="0.25">
      <c r="G6641" s="54"/>
    </row>
    <row r="6642" spans="7:7" x14ac:dyDescent="0.25">
      <c r="G6642" s="54"/>
    </row>
    <row r="6643" spans="7:7" x14ac:dyDescent="0.25">
      <c r="G6643" s="54"/>
    </row>
    <row r="6644" spans="7:7" x14ac:dyDescent="0.25">
      <c r="G6644" s="54"/>
    </row>
    <row r="6645" spans="7:7" x14ac:dyDescent="0.25">
      <c r="G6645" s="54"/>
    </row>
    <row r="6646" spans="7:7" x14ac:dyDescent="0.25">
      <c r="G6646" s="54"/>
    </row>
    <row r="6647" spans="7:7" x14ac:dyDescent="0.25">
      <c r="G6647" s="54"/>
    </row>
    <row r="6648" spans="7:7" x14ac:dyDescent="0.25">
      <c r="G6648" s="54"/>
    </row>
    <row r="6649" spans="7:7" x14ac:dyDescent="0.25">
      <c r="G6649" s="54"/>
    </row>
    <row r="6650" spans="7:7" x14ac:dyDescent="0.25">
      <c r="G6650" s="54"/>
    </row>
    <row r="6651" spans="7:7" x14ac:dyDescent="0.25">
      <c r="G6651" s="54"/>
    </row>
    <row r="6652" spans="7:7" x14ac:dyDescent="0.25">
      <c r="G6652" s="54"/>
    </row>
    <row r="6653" spans="7:7" x14ac:dyDescent="0.25">
      <c r="G6653" s="54"/>
    </row>
    <row r="6654" spans="7:7" x14ac:dyDescent="0.25">
      <c r="G6654" s="54"/>
    </row>
    <row r="6655" spans="7:7" x14ac:dyDescent="0.25">
      <c r="G6655" s="54"/>
    </row>
    <row r="6656" spans="7:7" x14ac:dyDescent="0.25">
      <c r="G6656" s="54"/>
    </row>
    <row r="6657" spans="7:7" x14ac:dyDescent="0.25">
      <c r="G6657" s="54"/>
    </row>
    <row r="6658" spans="7:7" x14ac:dyDescent="0.25">
      <c r="G6658" s="54"/>
    </row>
    <row r="6659" spans="7:7" x14ac:dyDescent="0.25">
      <c r="G6659" s="54"/>
    </row>
    <row r="6660" spans="7:7" x14ac:dyDescent="0.25">
      <c r="G6660" s="54"/>
    </row>
    <row r="6661" spans="7:7" x14ac:dyDescent="0.25">
      <c r="G6661" s="54"/>
    </row>
    <row r="6662" spans="7:7" x14ac:dyDescent="0.25">
      <c r="G6662" s="54"/>
    </row>
    <row r="6663" spans="7:7" x14ac:dyDescent="0.25">
      <c r="G6663" s="54"/>
    </row>
    <row r="6664" spans="7:7" x14ac:dyDescent="0.25">
      <c r="G6664" s="54"/>
    </row>
    <row r="6665" spans="7:7" x14ac:dyDescent="0.25">
      <c r="G6665" s="54"/>
    </row>
    <row r="6666" spans="7:7" x14ac:dyDescent="0.25">
      <c r="G6666" s="54"/>
    </row>
    <row r="6667" spans="7:7" x14ac:dyDescent="0.25">
      <c r="G6667" s="54"/>
    </row>
    <row r="6668" spans="7:7" x14ac:dyDescent="0.25">
      <c r="G6668" s="54"/>
    </row>
    <row r="6669" spans="7:7" x14ac:dyDescent="0.25">
      <c r="G6669" s="54"/>
    </row>
    <row r="6670" spans="7:7" x14ac:dyDescent="0.25">
      <c r="G6670" s="54"/>
    </row>
    <row r="6671" spans="7:7" x14ac:dyDescent="0.25">
      <c r="G6671" s="54"/>
    </row>
    <row r="6672" spans="7:7" x14ac:dyDescent="0.25">
      <c r="G6672" s="54"/>
    </row>
    <row r="6673" spans="7:7" x14ac:dyDescent="0.25">
      <c r="G6673" s="54"/>
    </row>
    <row r="6674" spans="7:7" x14ac:dyDescent="0.25">
      <c r="G6674" s="54"/>
    </row>
    <row r="6675" spans="7:7" x14ac:dyDescent="0.25">
      <c r="G6675" s="54"/>
    </row>
    <row r="6676" spans="7:7" x14ac:dyDescent="0.25">
      <c r="G6676" s="54"/>
    </row>
    <row r="6677" spans="7:7" x14ac:dyDescent="0.25">
      <c r="G6677" s="54"/>
    </row>
    <row r="6678" spans="7:7" x14ac:dyDescent="0.25">
      <c r="G6678" s="54"/>
    </row>
    <row r="6679" spans="7:7" x14ac:dyDescent="0.25">
      <c r="G6679" s="54"/>
    </row>
    <row r="6680" spans="7:7" x14ac:dyDescent="0.25">
      <c r="G6680" s="54"/>
    </row>
    <row r="6681" spans="7:7" x14ac:dyDescent="0.25">
      <c r="G6681" s="54"/>
    </row>
    <row r="6682" spans="7:7" x14ac:dyDescent="0.25">
      <c r="G6682" s="54"/>
    </row>
    <row r="6683" spans="7:7" x14ac:dyDescent="0.25">
      <c r="G6683" s="54"/>
    </row>
    <row r="6684" spans="7:7" x14ac:dyDescent="0.25">
      <c r="G6684" s="54"/>
    </row>
    <row r="6685" spans="7:7" x14ac:dyDescent="0.25">
      <c r="G6685" s="54"/>
    </row>
    <row r="6686" spans="7:7" x14ac:dyDescent="0.25">
      <c r="G6686" s="54"/>
    </row>
    <row r="6687" spans="7:7" x14ac:dyDescent="0.25">
      <c r="G6687" s="54"/>
    </row>
    <row r="6688" spans="7:7" x14ac:dyDescent="0.25">
      <c r="G6688" s="54"/>
    </row>
    <row r="6689" spans="7:7" x14ac:dyDescent="0.25">
      <c r="G6689" s="54"/>
    </row>
    <row r="6690" spans="7:7" x14ac:dyDescent="0.25">
      <c r="G6690" s="54"/>
    </row>
    <row r="6691" spans="7:7" x14ac:dyDescent="0.25">
      <c r="G6691" s="54"/>
    </row>
    <row r="6692" spans="7:7" x14ac:dyDescent="0.25">
      <c r="G6692" s="54"/>
    </row>
    <row r="6693" spans="7:7" x14ac:dyDescent="0.25">
      <c r="G6693" s="54"/>
    </row>
    <row r="6694" spans="7:7" x14ac:dyDescent="0.25">
      <c r="G6694" s="54"/>
    </row>
    <row r="6695" spans="7:7" x14ac:dyDescent="0.25">
      <c r="G6695" s="54"/>
    </row>
    <row r="6696" spans="7:7" x14ac:dyDescent="0.25">
      <c r="G6696" s="54"/>
    </row>
    <row r="6697" spans="7:7" x14ac:dyDescent="0.25">
      <c r="G6697" s="54"/>
    </row>
    <row r="6698" spans="7:7" x14ac:dyDescent="0.25">
      <c r="G6698" s="54"/>
    </row>
    <row r="6699" spans="7:7" x14ac:dyDescent="0.25">
      <c r="G6699" s="54"/>
    </row>
    <row r="6700" spans="7:7" x14ac:dyDescent="0.25">
      <c r="G6700" s="54"/>
    </row>
    <row r="6701" spans="7:7" x14ac:dyDescent="0.25">
      <c r="G6701" s="54"/>
    </row>
    <row r="6702" spans="7:7" x14ac:dyDescent="0.25">
      <c r="G6702" s="54"/>
    </row>
    <row r="6703" spans="7:7" x14ac:dyDescent="0.25">
      <c r="G6703" s="54"/>
    </row>
    <row r="6704" spans="7:7" x14ac:dyDescent="0.25">
      <c r="G6704" s="54"/>
    </row>
    <row r="6705" spans="7:7" x14ac:dyDescent="0.25">
      <c r="G6705" s="54"/>
    </row>
    <row r="6706" spans="7:7" x14ac:dyDescent="0.25">
      <c r="G6706" s="54"/>
    </row>
    <row r="6707" spans="7:7" x14ac:dyDescent="0.25">
      <c r="G6707" s="54"/>
    </row>
    <row r="6708" spans="7:7" x14ac:dyDescent="0.25">
      <c r="G6708" s="54"/>
    </row>
    <row r="6709" spans="7:7" x14ac:dyDescent="0.25">
      <c r="G6709" s="54"/>
    </row>
    <row r="6710" spans="7:7" x14ac:dyDescent="0.25">
      <c r="G6710" s="54"/>
    </row>
    <row r="6711" spans="7:7" x14ac:dyDescent="0.25">
      <c r="G6711" s="54"/>
    </row>
    <row r="6712" spans="7:7" x14ac:dyDescent="0.25">
      <c r="G6712" s="54"/>
    </row>
    <row r="6713" spans="7:7" x14ac:dyDescent="0.25">
      <c r="G6713" s="54"/>
    </row>
    <row r="6714" spans="7:7" x14ac:dyDescent="0.25">
      <c r="G6714" s="54"/>
    </row>
    <row r="6715" spans="7:7" x14ac:dyDescent="0.25">
      <c r="G6715" s="54"/>
    </row>
    <row r="6716" spans="7:7" x14ac:dyDescent="0.25">
      <c r="G6716" s="54"/>
    </row>
    <row r="6717" spans="7:7" x14ac:dyDescent="0.25">
      <c r="G6717" s="54"/>
    </row>
    <row r="6718" spans="7:7" x14ac:dyDescent="0.25">
      <c r="G6718" s="54"/>
    </row>
    <row r="6719" spans="7:7" x14ac:dyDescent="0.25">
      <c r="G6719" s="54"/>
    </row>
    <row r="6720" spans="7:7" x14ac:dyDescent="0.25">
      <c r="G6720" s="54"/>
    </row>
    <row r="6721" spans="7:7" x14ac:dyDescent="0.25">
      <c r="G6721" s="54"/>
    </row>
    <row r="6722" spans="7:7" x14ac:dyDescent="0.25">
      <c r="G6722" s="54"/>
    </row>
    <row r="6723" spans="7:7" x14ac:dyDescent="0.25">
      <c r="G6723" s="54"/>
    </row>
    <row r="6724" spans="7:7" x14ac:dyDescent="0.25">
      <c r="G6724" s="54"/>
    </row>
    <row r="6725" spans="7:7" x14ac:dyDescent="0.25">
      <c r="G6725" s="54"/>
    </row>
    <row r="6726" spans="7:7" x14ac:dyDescent="0.25">
      <c r="G6726" s="54"/>
    </row>
    <row r="6727" spans="7:7" x14ac:dyDescent="0.25">
      <c r="G6727" s="54"/>
    </row>
    <row r="6728" spans="7:7" x14ac:dyDescent="0.25">
      <c r="G6728" s="54"/>
    </row>
    <row r="6729" spans="7:7" x14ac:dyDescent="0.25">
      <c r="G6729" s="54"/>
    </row>
    <row r="6730" spans="7:7" x14ac:dyDescent="0.25">
      <c r="G6730" s="54"/>
    </row>
    <row r="6731" spans="7:7" x14ac:dyDescent="0.25">
      <c r="G6731" s="54"/>
    </row>
    <row r="6732" spans="7:7" x14ac:dyDescent="0.25">
      <c r="G6732" s="54"/>
    </row>
    <row r="6733" spans="7:7" x14ac:dyDescent="0.25">
      <c r="G6733" s="54"/>
    </row>
    <row r="6734" spans="7:7" x14ac:dyDescent="0.25">
      <c r="G6734" s="54"/>
    </row>
    <row r="6735" spans="7:7" x14ac:dyDescent="0.25">
      <c r="G6735" s="54"/>
    </row>
    <row r="6736" spans="7:7" x14ac:dyDescent="0.25">
      <c r="G6736" s="54"/>
    </row>
    <row r="6737" spans="7:7" x14ac:dyDescent="0.25">
      <c r="G6737" s="54"/>
    </row>
    <row r="6738" spans="7:7" x14ac:dyDescent="0.25">
      <c r="G6738" s="54"/>
    </row>
    <row r="6739" spans="7:7" x14ac:dyDescent="0.25">
      <c r="G6739" s="54"/>
    </row>
    <row r="6740" spans="7:7" x14ac:dyDescent="0.25">
      <c r="G6740" s="54"/>
    </row>
    <row r="6741" spans="7:7" x14ac:dyDescent="0.25">
      <c r="G6741" s="54"/>
    </row>
    <row r="6742" spans="7:7" x14ac:dyDescent="0.25">
      <c r="G6742" s="54"/>
    </row>
    <row r="6743" spans="7:7" x14ac:dyDescent="0.25">
      <c r="G6743" s="54"/>
    </row>
    <row r="6744" spans="7:7" x14ac:dyDescent="0.25">
      <c r="G6744" s="54"/>
    </row>
    <row r="6745" spans="7:7" x14ac:dyDescent="0.25">
      <c r="G6745" s="54"/>
    </row>
    <row r="6746" spans="7:7" x14ac:dyDescent="0.25">
      <c r="G6746" s="54"/>
    </row>
    <row r="6747" spans="7:7" x14ac:dyDescent="0.25">
      <c r="G6747" s="54"/>
    </row>
    <row r="6748" spans="7:7" x14ac:dyDescent="0.25">
      <c r="G6748" s="54"/>
    </row>
    <row r="6749" spans="7:7" x14ac:dyDescent="0.25">
      <c r="G6749" s="54"/>
    </row>
    <row r="6750" spans="7:7" x14ac:dyDescent="0.25">
      <c r="G6750" s="54"/>
    </row>
    <row r="6751" spans="7:7" x14ac:dyDescent="0.25">
      <c r="G6751" s="54"/>
    </row>
    <row r="6752" spans="7:7" x14ac:dyDescent="0.25">
      <c r="G6752" s="54"/>
    </row>
    <row r="6753" spans="7:7" x14ac:dyDescent="0.25">
      <c r="G6753" s="54"/>
    </row>
    <row r="6754" spans="7:7" x14ac:dyDescent="0.25">
      <c r="G6754" s="54"/>
    </row>
    <row r="6755" spans="7:7" x14ac:dyDescent="0.25">
      <c r="G6755" s="54"/>
    </row>
    <row r="6756" spans="7:7" x14ac:dyDescent="0.25">
      <c r="G6756" s="54"/>
    </row>
    <row r="6757" spans="7:7" x14ac:dyDescent="0.25">
      <c r="G6757" s="54"/>
    </row>
    <row r="6758" spans="7:7" x14ac:dyDescent="0.25">
      <c r="G6758" s="54"/>
    </row>
    <row r="6759" spans="7:7" x14ac:dyDescent="0.25">
      <c r="G6759" s="54"/>
    </row>
    <row r="6760" spans="7:7" x14ac:dyDescent="0.25">
      <c r="G6760" s="54"/>
    </row>
    <row r="6761" spans="7:7" x14ac:dyDescent="0.25">
      <c r="G6761" s="54"/>
    </row>
    <row r="6762" spans="7:7" x14ac:dyDescent="0.25">
      <c r="G6762" s="54"/>
    </row>
    <row r="6763" spans="7:7" x14ac:dyDescent="0.25">
      <c r="G6763" s="54"/>
    </row>
    <row r="6764" spans="7:7" x14ac:dyDescent="0.25">
      <c r="G6764" s="54"/>
    </row>
    <row r="6765" spans="7:7" x14ac:dyDescent="0.25">
      <c r="G6765" s="54"/>
    </row>
    <row r="6766" spans="7:7" x14ac:dyDescent="0.25">
      <c r="G6766" s="54"/>
    </row>
    <row r="6767" spans="7:7" x14ac:dyDescent="0.25">
      <c r="G6767" s="54"/>
    </row>
    <row r="6768" spans="7:7" x14ac:dyDescent="0.25">
      <c r="G6768" s="54"/>
    </row>
    <row r="6769" spans="7:7" x14ac:dyDescent="0.25">
      <c r="G6769" s="54"/>
    </row>
    <row r="6770" spans="7:7" x14ac:dyDescent="0.25">
      <c r="G6770" s="54"/>
    </row>
    <row r="6771" spans="7:7" x14ac:dyDescent="0.25">
      <c r="G6771" s="54"/>
    </row>
    <row r="6772" spans="7:7" x14ac:dyDescent="0.25">
      <c r="G6772" s="54"/>
    </row>
    <row r="6773" spans="7:7" x14ac:dyDescent="0.25">
      <c r="G6773" s="54"/>
    </row>
    <row r="6774" spans="7:7" x14ac:dyDescent="0.25">
      <c r="G6774" s="54"/>
    </row>
    <row r="6775" spans="7:7" x14ac:dyDescent="0.25">
      <c r="G6775" s="54"/>
    </row>
    <row r="6776" spans="7:7" x14ac:dyDescent="0.25">
      <c r="G6776" s="54"/>
    </row>
    <row r="6777" spans="7:7" x14ac:dyDescent="0.25">
      <c r="G6777" s="54"/>
    </row>
    <row r="6778" spans="7:7" x14ac:dyDescent="0.25">
      <c r="G6778" s="54"/>
    </row>
    <row r="6779" spans="7:7" x14ac:dyDescent="0.25">
      <c r="G6779" s="54"/>
    </row>
    <row r="6780" spans="7:7" x14ac:dyDescent="0.25">
      <c r="G6780" s="54"/>
    </row>
    <row r="6781" spans="7:7" x14ac:dyDescent="0.25">
      <c r="G6781" s="54"/>
    </row>
    <row r="6782" spans="7:7" x14ac:dyDescent="0.25">
      <c r="G6782" s="54"/>
    </row>
    <row r="6783" spans="7:7" x14ac:dyDescent="0.25">
      <c r="G6783" s="54"/>
    </row>
    <row r="6784" spans="7:7" x14ac:dyDescent="0.25">
      <c r="G6784" s="54"/>
    </row>
    <row r="6785" spans="7:7" x14ac:dyDescent="0.25">
      <c r="G6785" s="54"/>
    </row>
    <row r="6786" spans="7:7" x14ac:dyDescent="0.25">
      <c r="G6786" s="54"/>
    </row>
    <row r="6787" spans="7:7" x14ac:dyDescent="0.25">
      <c r="G6787" s="54"/>
    </row>
    <row r="6788" spans="7:7" x14ac:dyDescent="0.25">
      <c r="G6788" s="54"/>
    </row>
    <row r="6789" spans="7:7" x14ac:dyDescent="0.25">
      <c r="G6789" s="54"/>
    </row>
    <row r="6790" spans="7:7" x14ac:dyDescent="0.25">
      <c r="G6790" s="54"/>
    </row>
    <row r="6791" spans="7:7" x14ac:dyDescent="0.25">
      <c r="G6791" s="54"/>
    </row>
    <row r="6792" spans="7:7" x14ac:dyDescent="0.25">
      <c r="G6792" s="54"/>
    </row>
    <row r="6793" spans="7:7" x14ac:dyDescent="0.25">
      <c r="G6793" s="54"/>
    </row>
    <row r="6794" spans="7:7" x14ac:dyDescent="0.25">
      <c r="G6794" s="54"/>
    </row>
    <row r="6795" spans="7:7" x14ac:dyDescent="0.25">
      <c r="G6795" s="54"/>
    </row>
    <row r="6796" spans="7:7" x14ac:dyDescent="0.25">
      <c r="G6796" s="54"/>
    </row>
    <row r="6797" spans="7:7" x14ac:dyDescent="0.25">
      <c r="G6797" s="54"/>
    </row>
    <row r="6798" spans="7:7" x14ac:dyDescent="0.25">
      <c r="G6798" s="54"/>
    </row>
    <row r="6799" spans="7:7" x14ac:dyDescent="0.25">
      <c r="G6799" s="54"/>
    </row>
    <row r="6800" spans="7:7" x14ac:dyDescent="0.25">
      <c r="G6800" s="54"/>
    </row>
    <row r="6801" spans="7:7" x14ac:dyDescent="0.25">
      <c r="G6801" s="54"/>
    </row>
    <row r="6802" spans="7:7" x14ac:dyDescent="0.25">
      <c r="G6802" s="54"/>
    </row>
    <row r="6803" spans="7:7" x14ac:dyDescent="0.25">
      <c r="G6803" s="54"/>
    </row>
    <row r="6804" spans="7:7" x14ac:dyDescent="0.25">
      <c r="G6804" s="54"/>
    </row>
    <row r="6805" spans="7:7" x14ac:dyDescent="0.25">
      <c r="G6805" s="54"/>
    </row>
    <row r="6806" spans="7:7" x14ac:dyDescent="0.25">
      <c r="G6806" s="54"/>
    </row>
    <row r="6807" spans="7:7" x14ac:dyDescent="0.25">
      <c r="G6807" s="54"/>
    </row>
    <row r="6808" spans="7:7" x14ac:dyDescent="0.25">
      <c r="G6808" s="54"/>
    </row>
    <row r="6809" spans="7:7" x14ac:dyDescent="0.25">
      <c r="G6809" s="54"/>
    </row>
    <row r="6810" spans="7:7" x14ac:dyDescent="0.25">
      <c r="G6810" s="54"/>
    </row>
    <row r="6811" spans="7:7" x14ac:dyDescent="0.25">
      <c r="G6811" s="54"/>
    </row>
    <row r="6812" spans="7:7" x14ac:dyDescent="0.25">
      <c r="G6812" s="54"/>
    </row>
    <row r="6813" spans="7:7" x14ac:dyDescent="0.25">
      <c r="G6813" s="54"/>
    </row>
    <row r="6814" spans="7:7" x14ac:dyDescent="0.25">
      <c r="G6814" s="54"/>
    </row>
    <row r="6815" spans="7:7" x14ac:dyDescent="0.25">
      <c r="G6815" s="54"/>
    </row>
    <row r="6816" spans="7:7" x14ac:dyDescent="0.25">
      <c r="G6816" s="54"/>
    </row>
    <row r="6817" spans="7:7" x14ac:dyDescent="0.25">
      <c r="G6817" s="54"/>
    </row>
    <row r="6818" spans="7:7" x14ac:dyDescent="0.25">
      <c r="G6818" s="54"/>
    </row>
    <row r="6819" spans="7:7" x14ac:dyDescent="0.25">
      <c r="G6819" s="54"/>
    </row>
    <row r="6820" spans="7:7" x14ac:dyDescent="0.25">
      <c r="G6820" s="54"/>
    </row>
    <row r="6821" spans="7:7" x14ac:dyDescent="0.25">
      <c r="G6821" s="54"/>
    </row>
    <row r="6822" spans="7:7" x14ac:dyDescent="0.25">
      <c r="G6822" s="54"/>
    </row>
    <row r="6823" spans="7:7" x14ac:dyDescent="0.25">
      <c r="G6823" s="54"/>
    </row>
    <row r="6824" spans="7:7" x14ac:dyDescent="0.25">
      <c r="G6824" s="54"/>
    </row>
    <row r="6825" spans="7:7" x14ac:dyDescent="0.25">
      <c r="G6825" s="54"/>
    </row>
    <row r="6826" spans="7:7" x14ac:dyDescent="0.25">
      <c r="G6826" s="54"/>
    </row>
    <row r="6827" spans="7:7" x14ac:dyDescent="0.25">
      <c r="G6827" s="54"/>
    </row>
    <row r="6828" spans="7:7" x14ac:dyDescent="0.25">
      <c r="G6828" s="54"/>
    </row>
    <row r="6829" spans="7:7" x14ac:dyDescent="0.25">
      <c r="G6829" s="54"/>
    </row>
    <row r="6830" spans="7:7" x14ac:dyDescent="0.25">
      <c r="G6830" s="54"/>
    </row>
    <row r="6831" spans="7:7" x14ac:dyDescent="0.25">
      <c r="G6831" s="54"/>
    </row>
    <row r="6832" spans="7:7" x14ac:dyDescent="0.25">
      <c r="G6832" s="54"/>
    </row>
    <row r="6833" spans="7:7" x14ac:dyDescent="0.25">
      <c r="G6833" s="54"/>
    </row>
    <row r="6834" spans="7:7" x14ac:dyDescent="0.25">
      <c r="G6834" s="54"/>
    </row>
    <row r="6835" spans="7:7" x14ac:dyDescent="0.25">
      <c r="G6835" s="54"/>
    </row>
    <row r="6836" spans="7:7" x14ac:dyDescent="0.25">
      <c r="G6836" s="54"/>
    </row>
    <row r="6837" spans="7:7" x14ac:dyDescent="0.25">
      <c r="G6837" s="54"/>
    </row>
    <row r="6838" spans="7:7" x14ac:dyDescent="0.25">
      <c r="G6838" s="54"/>
    </row>
    <row r="6839" spans="7:7" x14ac:dyDescent="0.25">
      <c r="G6839" s="54"/>
    </row>
    <row r="6840" spans="7:7" x14ac:dyDescent="0.25">
      <c r="G6840" s="54"/>
    </row>
    <row r="6841" spans="7:7" x14ac:dyDescent="0.25">
      <c r="G6841" s="54"/>
    </row>
    <row r="6842" spans="7:7" x14ac:dyDescent="0.25">
      <c r="G6842" s="54"/>
    </row>
    <row r="6843" spans="7:7" x14ac:dyDescent="0.25">
      <c r="G6843" s="54"/>
    </row>
    <row r="6844" spans="7:7" x14ac:dyDescent="0.25">
      <c r="G6844" s="54"/>
    </row>
    <row r="6845" spans="7:7" x14ac:dyDescent="0.25">
      <c r="G6845" s="54"/>
    </row>
    <row r="6846" spans="7:7" x14ac:dyDescent="0.25">
      <c r="G6846" s="54"/>
    </row>
    <row r="6847" spans="7:7" x14ac:dyDescent="0.25">
      <c r="G6847" s="54"/>
    </row>
    <row r="6848" spans="7:7" x14ac:dyDescent="0.25">
      <c r="G6848" s="54"/>
    </row>
    <row r="6849" spans="7:7" x14ac:dyDescent="0.25">
      <c r="G6849" s="54"/>
    </row>
    <row r="6850" spans="7:7" x14ac:dyDescent="0.25">
      <c r="G6850" s="54"/>
    </row>
    <row r="6851" spans="7:7" x14ac:dyDescent="0.25">
      <c r="G6851" s="54"/>
    </row>
    <row r="6852" spans="7:7" x14ac:dyDescent="0.25">
      <c r="G6852" s="54"/>
    </row>
    <row r="6853" spans="7:7" x14ac:dyDescent="0.25">
      <c r="G6853" s="54"/>
    </row>
    <row r="6854" spans="7:7" x14ac:dyDescent="0.25">
      <c r="G6854" s="54"/>
    </row>
    <row r="6855" spans="7:7" x14ac:dyDescent="0.25">
      <c r="G6855" s="54"/>
    </row>
    <row r="6856" spans="7:7" x14ac:dyDescent="0.25">
      <c r="G6856" s="54"/>
    </row>
    <row r="6857" spans="7:7" x14ac:dyDescent="0.25">
      <c r="G6857" s="54"/>
    </row>
    <row r="6858" spans="7:7" x14ac:dyDescent="0.25">
      <c r="G6858" s="54"/>
    </row>
    <row r="6859" spans="7:7" x14ac:dyDescent="0.25">
      <c r="G6859" s="54"/>
    </row>
    <row r="6860" spans="7:7" x14ac:dyDescent="0.25">
      <c r="G6860" s="54"/>
    </row>
    <row r="6861" spans="7:7" x14ac:dyDescent="0.25">
      <c r="G6861" s="54"/>
    </row>
    <row r="6862" spans="7:7" x14ac:dyDescent="0.25">
      <c r="G6862" s="54"/>
    </row>
    <row r="6863" spans="7:7" x14ac:dyDescent="0.25">
      <c r="G6863" s="54"/>
    </row>
    <row r="6864" spans="7:7" x14ac:dyDescent="0.25">
      <c r="G6864" s="54"/>
    </row>
    <row r="6865" spans="7:7" x14ac:dyDescent="0.25">
      <c r="G6865" s="54"/>
    </row>
    <row r="6866" spans="7:7" x14ac:dyDescent="0.25">
      <c r="G6866" s="54"/>
    </row>
    <row r="6867" spans="7:7" x14ac:dyDescent="0.25">
      <c r="G6867" s="54"/>
    </row>
    <row r="6868" spans="7:7" x14ac:dyDescent="0.25">
      <c r="G6868" s="54"/>
    </row>
    <row r="6869" spans="7:7" x14ac:dyDescent="0.25">
      <c r="G6869" s="54"/>
    </row>
    <row r="6870" spans="7:7" x14ac:dyDescent="0.25">
      <c r="G6870" s="54"/>
    </row>
    <row r="6871" spans="7:7" x14ac:dyDescent="0.25">
      <c r="G6871" s="54"/>
    </row>
    <row r="6872" spans="7:7" x14ac:dyDescent="0.25">
      <c r="G6872" s="54"/>
    </row>
    <row r="6873" spans="7:7" x14ac:dyDescent="0.25">
      <c r="G6873" s="54"/>
    </row>
    <row r="6874" spans="7:7" x14ac:dyDescent="0.25">
      <c r="G6874" s="54"/>
    </row>
    <row r="6875" spans="7:7" x14ac:dyDescent="0.25">
      <c r="G6875" s="54"/>
    </row>
    <row r="6876" spans="7:7" x14ac:dyDescent="0.25">
      <c r="G6876" s="54"/>
    </row>
    <row r="6877" spans="7:7" x14ac:dyDescent="0.25">
      <c r="G6877" s="54"/>
    </row>
    <row r="6878" spans="7:7" x14ac:dyDescent="0.25">
      <c r="G6878" s="54"/>
    </row>
    <row r="6879" spans="7:7" x14ac:dyDescent="0.25">
      <c r="G6879" s="54"/>
    </row>
    <row r="6880" spans="7:7" x14ac:dyDescent="0.25">
      <c r="G6880" s="54"/>
    </row>
    <row r="6881" spans="7:7" x14ac:dyDescent="0.25">
      <c r="G6881" s="54"/>
    </row>
    <row r="6882" spans="7:7" x14ac:dyDescent="0.25">
      <c r="G6882" s="54"/>
    </row>
    <row r="6883" spans="7:7" x14ac:dyDescent="0.25">
      <c r="G6883" s="54"/>
    </row>
    <row r="6884" spans="7:7" x14ac:dyDescent="0.25">
      <c r="G6884" s="54"/>
    </row>
    <row r="6885" spans="7:7" x14ac:dyDescent="0.25">
      <c r="G6885" s="54"/>
    </row>
    <row r="6886" spans="7:7" x14ac:dyDescent="0.25">
      <c r="G6886" s="54"/>
    </row>
    <row r="6887" spans="7:7" x14ac:dyDescent="0.25">
      <c r="G6887" s="54"/>
    </row>
    <row r="6888" spans="7:7" x14ac:dyDescent="0.25">
      <c r="G6888" s="54"/>
    </row>
    <row r="6889" spans="7:7" x14ac:dyDescent="0.25">
      <c r="G6889" s="54"/>
    </row>
    <row r="6890" spans="7:7" x14ac:dyDescent="0.25">
      <c r="G6890" s="54"/>
    </row>
    <row r="6891" spans="7:7" x14ac:dyDescent="0.25">
      <c r="G6891" s="54"/>
    </row>
    <row r="6892" spans="7:7" x14ac:dyDescent="0.25">
      <c r="G6892" s="54"/>
    </row>
    <row r="6893" spans="7:7" x14ac:dyDescent="0.25">
      <c r="G6893" s="54"/>
    </row>
    <row r="6894" spans="7:7" x14ac:dyDescent="0.25">
      <c r="G6894" s="54"/>
    </row>
    <row r="6895" spans="7:7" x14ac:dyDescent="0.25">
      <c r="G6895" s="54"/>
    </row>
    <row r="6896" spans="7:7" x14ac:dyDescent="0.25">
      <c r="G6896" s="54"/>
    </row>
    <row r="6897" spans="7:7" x14ac:dyDescent="0.25">
      <c r="G6897" s="54"/>
    </row>
    <row r="6898" spans="7:7" x14ac:dyDescent="0.25">
      <c r="G6898" s="54"/>
    </row>
    <row r="6899" spans="7:7" x14ac:dyDescent="0.25">
      <c r="G6899" s="54"/>
    </row>
    <row r="6900" spans="7:7" x14ac:dyDescent="0.25">
      <c r="G6900" s="54"/>
    </row>
    <row r="6901" spans="7:7" x14ac:dyDescent="0.25">
      <c r="G6901" s="54"/>
    </row>
    <row r="6902" spans="7:7" x14ac:dyDescent="0.25">
      <c r="G6902" s="54"/>
    </row>
    <row r="6903" spans="7:7" x14ac:dyDescent="0.25">
      <c r="G6903" s="54"/>
    </row>
    <row r="6904" spans="7:7" x14ac:dyDescent="0.25">
      <c r="G6904" s="54"/>
    </row>
    <row r="6905" spans="7:7" x14ac:dyDescent="0.25">
      <c r="G6905" s="54"/>
    </row>
    <row r="6906" spans="7:7" x14ac:dyDescent="0.25">
      <c r="G6906" s="54"/>
    </row>
    <row r="6907" spans="7:7" x14ac:dyDescent="0.25">
      <c r="G6907" s="54"/>
    </row>
    <row r="6908" spans="7:7" x14ac:dyDescent="0.25">
      <c r="G6908" s="54"/>
    </row>
    <row r="6909" spans="7:7" x14ac:dyDescent="0.25">
      <c r="G6909" s="54"/>
    </row>
    <row r="6910" spans="7:7" x14ac:dyDescent="0.25">
      <c r="G6910" s="54"/>
    </row>
    <row r="6911" spans="7:7" x14ac:dyDescent="0.25">
      <c r="G6911" s="54"/>
    </row>
    <row r="6912" spans="7:7" x14ac:dyDescent="0.25">
      <c r="G6912" s="54"/>
    </row>
    <row r="6913" spans="7:7" x14ac:dyDescent="0.25">
      <c r="G6913" s="54"/>
    </row>
    <row r="6914" spans="7:7" x14ac:dyDescent="0.25">
      <c r="G6914" s="54"/>
    </row>
    <row r="6915" spans="7:7" x14ac:dyDescent="0.25">
      <c r="G6915" s="54"/>
    </row>
    <row r="6916" spans="7:7" x14ac:dyDescent="0.25">
      <c r="G6916" s="54"/>
    </row>
    <row r="6917" spans="7:7" x14ac:dyDescent="0.25">
      <c r="G6917" s="54"/>
    </row>
    <row r="6918" spans="7:7" x14ac:dyDescent="0.25">
      <c r="G6918" s="54"/>
    </row>
    <row r="6919" spans="7:7" x14ac:dyDescent="0.25">
      <c r="G6919" s="54"/>
    </row>
    <row r="6920" spans="7:7" x14ac:dyDescent="0.25">
      <c r="G6920" s="54"/>
    </row>
    <row r="6921" spans="7:7" x14ac:dyDescent="0.25">
      <c r="G6921" s="54"/>
    </row>
    <row r="6922" spans="7:7" x14ac:dyDescent="0.25">
      <c r="G6922" s="54"/>
    </row>
    <row r="6923" spans="7:7" x14ac:dyDescent="0.25">
      <c r="G6923" s="54"/>
    </row>
    <row r="6924" spans="7:7" x14ac:dyDescent="0.25">
      <c r="G6924" s="54"/>
    </row>
    <row r="6925" spans="7:7" x14ac:dyDescent="0.25">
      <c r="G6925" s="54"/>
    </row>
    <row r="6926" spans="7:7" x14ac:dyDescent="0.25">
      <c r="G6926" s="54"/>
    </row>
    <row r="6927" spans="7:7" x14ac:dyDescent="0.25">
      <c r="G6927" s="54"/>
    </row>
    <row r="6928" spans="7:7" x14ac:dyDescent="0.25">
      <c r="G6928" s="54"/>
    </row>
    <row r="6929" spans="7:7" x14ac:dyDescent="0.25">
      <c r="G6929" s="54"/>
    </row>
    <row r="6930" spans="7:7" x14ac:dyDescent="0.25">
      <c r="G6930" s="54"/>
    </row>
    <row r="6931" spans="7:7" x14ac:dyDescent="0.25">
      <c r="G6931" s="54"/>
    </row>
    <row r="6932" spans="7:7" x14ac:dyDescent="0.25">
      <c r="G6932" s="54"/>
    </row>
    <row r="6933" spans="7:7" x14ac:dyDescent="0.25">
      <c r="G6933" s="54"/>
    </row>
    <row r="6934" spans="7:7" x14ac:dyDescent="0.25">
      <c r="G6934" s="54"/>
    </row>
    <row r="6935" spans="7:7" x14ac:dyDescent="0.25">
      <c r="G6935" s="54"/>
    </row>
    <row r="6936" spans="7:7" x14ac:dyDescent="0.25">
      <c r="G6936" s="54"/>
    </row>
    <row r="6937" spans="7:7" x14ac:dyDescent="0.25">
      <c r="G6937" s="54"/>
    </row>
    <row r="6938" spans="7:7" x14ac:dyDescent="0.25">
      <c r="G6938" s="54"/>
    </row>
    <row r="6939" spans="7:7" x14ac:dyDescent="0.25">
      <c r="G6939" s="54"/>
    </row>
    <row r="6940" spans="7:7" x14ac:dyDescent="0.25">
      <c r="G6940" s="54"/>
    </row>
    <row r="6941" spans="7:7" x14ac:dyDescent="0.25">
      <c r="G6941" s="54"/>
    </row>
    <row r="6942" spans="7:7" x14ac:dyDescent="0.25">
      <c r="G6942" s="54"/>
    </row>
    <row r="6943" spans="7:7" x14ac:dyDescent="0.25">
      <c r="G6943" s="54"/>
    </row>
    <row r="6944" spans="7:7" x14ac:dyDescent="0.25">
      <c r="G6944" s="54"/>
    </row>
    <row r="6945" spans="7:7" x14ac:dyDescent="0.25">
      <c r="G6945" s="54"/>
    </row>
    <row r="6946" spans="7:7" x14ac:dyDescent="0.25">
      <c r="G6946" s="54"/>
    </row>
    <row r="6947" spans="7:7" x14ac:dyDescent="0.25">
      <c r="G6947" s="54"/>
    </row>
    <row r="6948" spans="7:7" x14ac:dyDescent="0.25">
      <c r="G6948" s="54"/>
    </row>
    <row r="6949" spans="7:7" x14ac:dyDescent="0.25">
      <c r="G6949" s="54"/>
    </row>
    <row r="6950" spans="7:7" x14ac:dyDescent="0.25">
      <c r="G6950" s="54"/>
    </row>
    <row r="6951" spans="7:7" x14ac:dyDescent="0.25">
      <c r="G6951" s="54"/>
    </row>
    <row r="6952" spans="7:7" x14ac:dyDescent="0.25">
      <c r="G6952" s="54"/>
    </row>
    <row r="6953" spans="7:7" x14ac:dyDescent="0.25">
      <c r="G6953" s="54"/>
    </row>
    <row r="6954" spans="7:7" x14ac:dyDescent="0.25">
      <c r="G6954" s="54"/>
    </row>
    <row r="6955" spans="7:7" x14ac:dyDescent="0.25">
      <c r="G6955" s="54"/>
    </row>
    <row r="6956" spans="7:7" x14ac:dyDescent="0.25">
      <c r="G6956" s="54"/>
    </row>
    <row r="6957" spans="7:7" x14ac:dyDescent="0.25">
      <c r="G6957" s="54"/>
    </row>
    <row r="6958" spans="7:7" x14ac:dyDescent="0.25">
      <c r="G6958" s="54"/>
    </row>
    <row r="6959" spans="7:7" x14ac:dyDescent="0.25">
      <c r="G6959" s="54"/>
    </row>
    <row r="6960" spans="7:7" x14ac:dyDescent="0.25">
      <c r="G6960" s="54"/>
    </row>
    <row r="6961" spans="7:7" x14ac:dyDescent="0.25">
      <c r="G6961" s="54"/>
    </row>
    <row r="6962" spans="7:7" x14ac:dyDescent="0.25">
      <c r="G6962" s="54"/>
    </row>
    <row r="6963" spans="7:7" x14ac:dyDescent="0.25">
      <c r="G6963" s="54"/>
    </row>
    <row r="6964" spans="7:7" x14ac:dyDescent="0.25">
      <c r="G6964" s="54"/>
    </row>
    <row r="6965" spans="7:7" x14ac:dyDescent="0.25">
      <c r="G6965" s="54"/>
    </row>
    <row r="6966" spans="7:7" x14ac:dyDescent="0.25">
      <c r="G6966" s="54"/>
    </row>
    <row r="6967" spans="7:7" x14ac:dyDescent="0.25">
      <c r="G6967" s="54"/>
    </row>
    <row r="6968" spans="7:7" x14ac:dyDescent="0.25">
      <c r="G6968" s="54"/>
    </row>
    <row r="6969" spans="7:7" x14ac:dyDescent="0.25">
      <c r="G6969" s="54"/>
    </row>
    <row r="6970" spans="7:7" x14ac:dyDescent="0.25">
      <c r="G6970" s="54"/>
    </row>
    <row r="6971" spans="7:7" x14ac:dyDescent="0.25">
      <c r="G6971" s="54"/>
    </row>
    <row r="6972" spans="7:7" x14ac:dyDescent="0.25">
      <c r="G6972" s="54"/>
    </row>
    <row r="6973" spans="7:7" x14ac:dyDescent="0.25">
      <c r="G6973" s="54"/>
    </row>
    <row r="6974" spans="7:7" x14ac:dyDescent="0.25">
      <c r="G6974" s="54"/>
    </row>
    <row r="6975" spans="7:7" x14ac:dyDescent="0.25">
      <c r="G6975" s="54"/>
    </row>
    <row r="6976" spans="7:7" x14ac:dyDescent="0.25">
      <c r="G6976" s="54"/>
    </row>
    <row r="6977" spans="7:7" x14ac:dyDescent="0.25">
      <c r="G6977" s="54"/>
    </row>
    <row r="6978" spans="7:7" x14ac:dyDescent="0.25">
      <c r="G6978" s="54"/>
    </row>
    <row r="6979" spans="7:7" x14ac:dyDescent="0.25">
      <c r="G6979" s="54"/>
    </row>
    <row r="6980" spans="7:7" x14ac:dyDescent="0.25">
      <c r="G6980" s="54"/>
    </row>
    <row r="6981" spans="7:7" x14ac:dyDescent="0.25">
      <c r="G6981" s="54"/>
    </row>
    <row r="6982" spans="7:7" x14ac:dyDescent="0.25">
      <c r="G6982" s="54"/>
    </row>
    <row r="6983" spans="7:7" x14ac:dyDescent="0.25">
      <c r="G6983" s="54"/>
    </row>
    <row r="6984" spans="7:7" x14ac:dyDescent="0.25">
      <c r="G6984" s="54"/>
    </row>
    <row r="6985" spans="7:7" x14ac:dyDescent="0.25">
      <c r="G6985" s="54"/>
    </row>
    <row r="6986" spans="7:7" x14ac:dyDescent="0.25">
      <c r="G6986" s="54"/>
    </row>
    <row r="6987" spans="7:7" x14ac:dyDescent="0.25">
      <c r="G6987" s="54"/>
    </row>
    <row r="6988" spans="7:7" x14ac:dyDescent="0.25">
      <c r="G6988" s="54"/>
    </row>
    <row r="6989" spans="7:7" x14ac:dyDescent="0.25">
      <c r="G6989" s="54"/>
    </row>
    <row r="6990" spans="7:7" x14ac:dyDescent="0.25">
      <c r="G6990" s="54"/>
    </row>
    <row r="6991" spans="7:7" x14ac:dyDescent="0.25">
      <c r="G6991" s="54"/>
    </row>
    <row r="6992" spans="7:7" x14ac:dyDescent="0.25">
      <c r="G6992" s="54"/>
    </row>
    <row r="6993" spans="7:7" x14ac:dyDescent="0.25">
      <c r="G6993" s="54"/>
    </row>
    <row r="6994" spans="7:7" x14ac:dyDescent="0.25">
      <c r="G6994" s="54"/>
    </row>
    <row r="6995" spans="7:7" x14ac:dyDescent="0.25">
      <c r="G6995" s="54"/>
    </row>
    <row r="6996" spans="7:7" x14ac:dyDescent="0.25">
      <c r="G6996" s="54"/>
    </row>
    <row r="6997" spans="7:7" x14ac:dyDescent="0.25">
      <c r="G6997" s="54"/>
    </row>
    <row r="6998" spans="7:7" x14ac:dyDescent="0.25">
      <c r="G6998" s="54"/>
    </row>
    <row r="6999" spans="7:7" x14ac:dyDescent="0.25">
      <c r="G6999" s="54"/>
    </row>
    <row r="7000" spans="7:7" x14ac:dyDescent="0.25">
      <c r="G7000" s="54"/>
    </row>
    <row r="7001" spans="7:7" x14ac:dyDescent="0.25">
      <c r="G7001" s="54"/>
    </row>
    <row r="7002" spans="7:7" x14ac:dyDescent="0.25">
      <c r="G7002" s="54"/>
    </row>
    <row r="7003" spans="7:7" x14ac:dyDescent="0.25">
      <c r="G7003" s="54"/>
    </row>
    <row r="7004" spans="7:7" x14ac:dyDescent="0.25">
      <c r="G7004" s="54"/>
    </row>
    <row r="7005" spans="7:7" x14ac:dyDescent="0.25">
      <c r="G7005" s="54"/>
    </row>
    <row r="7006" spans="7:7" x14ac:dyDescent="0.25">
      <c r="G7006" s="54"/>
    </row>
    <row r="7007" spans="7:7" x14ac:dyDescent="0.25">
      <c r="G7007" s="54"/>
    </row>
    <row r="7008" spans="7:7" x14ac:dyDescent="0.25">
      <c r="G7008" s="54"/>
    </row>
    <row r="7009" spans="7:7" x14ac:dyDescent="0.25">
      <c r="G7009" s="54"/>
    </row>
    <row r="7010" spans="7:7" x14ac:dyDescent="0.25">
      <c r="G7010" s="54"/>
    </row>
    <row r="7011" spans="7:7" x14ac:dyDescent="0.25">
      <c r="G7011" s="54"/>
    </row>
    <row r="7012" spans="7:7" x14ac:dyDescent="0.25">
      <c r="G7012" s="54"/>
    </row>
    <row r="7013" spans="7:7" x14ac:dyDescent="0.25">
      <c r="G7013" s="54"/>
    </row>
    <row r="7014" spans="7:7" x14ac:dyDescent="0.25">
      <c r="G7014" s="54"/>
    </row>
    <row r="7015" spans="7:7" x14ac:dyDescent="0.25">
      <c r="G7015" s="54"/>
    </row>
    <row r="7016" spans="7:7" x14ac:dyDescent="0.25">
      <c r="G7016" s="54"/>
    </row>
    <row r="7017" spans="7:7" x14ac:dyDescent="0.25">
      <c r="G7017" s="54"/>
    </row>
    <row r="7018" spans="7:7" x14ac:dyDescent="0.25">
      <c r="G7018" s="54"/>
    </row>
    <row r="7019" spans="7:7" x14ac:dyDescent="0.25">
      <c r="G7019" s="54"/>
    </row>
    <row r="7020" spans="7:7" x14ac:dyDescent="0.25">
      <c r="G7020" s="54"/>
    </row>
    <row r="7021" spans="7:7" x14ac:dyDescent="0.25">
      <c r="G7021" s="54"/>
    </row>
    <row r="7022" spans="7:7" x14ac:dyDescent="0.25">
      <c r="G7022" s="54"/>
    </row>
    <row r="7023" spans="7:7" x14ac:dyDescent="0.25">
      <c r="G7023" s="54"/>
    </row>
    <row r="7024" spans="7:7" x14ac:dyDescent="0.25">
      <c r="G7024" s="54"/>
    </row>
    <row r="7025" spans="7:7" x14ac:dyDescent="0.25">
      <c r="G7025" s="54"/>
    </row>
    <row r="7026" spans="7:7" x14ac:dyDescent="0.25">
      <c r="G7026" s="54"/>
    </row>
    <row r="7027" spans="7:7" x14ac:dyDescent="0.25">
      <c r="G7027" s="54"/>
    </row>
    <row r="7028" spans="7:7" x14ac:dyDescent="0.25">
      <c r="G7028" s="54"/>
    </row>
    <row r="7029" spans="7:7" x14ac:dyDescent="0.25">
      <c r="G7029" s="54"/>
    </row>
    <row r="7030" spans="7:7" x14ac:dyDescent="0.25">
      <c r="G7030" s="54"/>
    </row>
    <row r="7031" spans="7:7" x14ac:dyDescent="0.25">
      <c r="G7031" s="54"/>
    </row>
    <row r="7032" spans="7:7" x14ac:dyDescent="0.25">
      <c r="G7032" s="54"/>
    </row>
    <row r="7033" spans="7:7" x14ac:dyDescent="0.25">
      <c r="G7033" s="54"/>
    </row>
    <row r="7034" spans="7:7" x14ac:dyDescent="0.25">
      <c r="G7034" s="54"/>
    </row>
    <row r="7035" spans="7:7" x14ac:dyDescent="0.25">
      <c r="G7035" s="54"/>
    </row>
    <row r="7036" spans="7:7" x14ac:dyDescent="0.25">
      <c r="G7036" s="54"/>
    </row>
    <row r="7037" spans="7:7" x14ac:dyDescent="0.25">
      <c r="G7037" s="54"/>
    </row>
    <row r="7038" spans="7:7" x14ac:dyDescent="0.25">
      <c r="G7038" s="54"/>
    </row>
    <row r="7039" spans="7:7" x14ac:dyDescent="0.25">
      <c r="G7039" s="54"/>
    </row>
    <row r="7040" spans="7:7" x14ac:dyDescent="0.25">
      <c r="G7040" s="54"/>
    </row>
    <row r="7041" spans="7:7" x14ac:dyDescent="0.25">
      <c r="G7041" s="54"/>
    </row>
    <row r="7042" spans="7:7" x14ac:dyDescent="0.25">
      <c r="G7042" s="54"/>
    </row>
    <row r="7043" spans="7:7" x14ac:dyDescent="0.25">
      <c r="G7043" s="54"/>
    </row>
    <row r="7044" spans="7:7" x14ac:dyDescent="0.25">
      <c r="G7044" s="54"/>
    </row>
    <row r="7045" spans="7:7" x14ac:dyDescent="0.25">
      <c r="G7045" s="54"/>
    </row>
    <row r="7046" spans="7:7" x14ac:dyDescent="0.25">
      <c r="G7046" s="54"/>
    </row>
    <row r="7047" spans="7:7" x14ac:dyDescent="0.25">
      <c r="G7047" s="54"/>
    </row>
    <row r="7048" spans="7:7" x14ac:dyDescent="0.25">
      <c r="G7048" s="54"/>
    </row>
    <row r="7049" spans="7:7" x14ac:dyDescent="0.25">
      <c r="G7049" s="54"/>
    </row>
    <row r="7050" spans="7:7" x14ac:dyDescent="0.25">
      <c r="G7050" s="54"/>
    </row>
    <row r="7051" spans="7:7" x14ac:dyDescent="0.25">
      <c r="G7051" s="54"/>
    </row>
    <row r="7052" spans="7:7" x14ac:dyDescent="0.25">
      <c r="G7052" s="54"/>
    </row>
    <row r="7053" spans="7:7" x14ac:dyDescent="0.25">
      <c r="G7053" s="54"/>
    </row>
    <row r="7054" spans="7:7" x14ac:dyDescent="0.25">
      <c r="G7054" s="54"/>
    </row>
    <row r="7055" spans="7:7" x14ac:dyDescent="0.25">
      <c r="G7055" s="54"/>
    </row>
    <row r="7056" spans="7:7" x14ac:dyDescent="0.25">
      <c r="G7056" s="54"/>
    </row>
    <row r="7057" spans="7:7" x14ac:dyDescent="0.25">
      <c r="G7057" s="54"/>
    </row>
    <row r="7058" spans="7:7" x14ac:dyDescent="0.25">
      <c r="G7058" s="54"/>
    </row>
    <row r="7059" spans="7:7" x14ac:dyDescent="0.25">
      <c r="G7059" s="54"/>
    </row>
    <row r="7060" spans="7:7" x14ac:dyDescent="0.25">
      <c r="G7060" s="54"/>
    </row>
    <row r="7061" spans="7:7" x14ac:dyDescent="0.25">
      <c r="G7061" s="54"/>
    </row>
    <row r="7062" spans="7:7" x14ac:dyDescent="0.25">
      <c r="G7062" s="54"/>
    </row>
    <row r="7063" spans="7:7" x14ac:dyDescent="0.25">
      <c r="G7063" s="54"/>
    </row>
    <row r="7064" spans="7:7" x14ac:dyDescent="0.25">
      <c r="G7064" s="54"/>
    </row>
    <row r="7065" spans="7:7" x14ac:dyDescent="0.25">
      <c r="G7065" s="54"/>
    </row>
    <row r="7066" spans="7:7" x14ac:dyDescent="0.25">
      <c r="G7066" s="54"/>
    </row>
    <row r="7067" spans="7:7" x14ac:dyDescent="0.25">
      <c r="G7067" s="54"/>
    </row>
    <row r="7068" spans="7:7" x14ac:dyDescent="0.25">
      <c r="G7068" s="54"/>
    </row>
    <row r="7069" spans="7:7" x14ac:dyDescent="0.25">
      <c r="G7069" s="54"/>
    </row>
    <row r="7070" spans="7:7" x14ac:dyDescent="0.25">
      <c r="G7070" s="54"/>
    </row>
    <row r="7071" spans="7:7" x14ac:dyDescent="0.25">
      <c r="G7071" s="54"/>
    </row>
    <row r="7072" spans="7:7" x14ac:dyDescent="0.25">
      <c r="G7072" s="54"/>
    </row>
    <row r="7073" spans="7:7" x14ac:dyDescent="0.25">
      <c r="G7073" s="54"/>
    </row>
    <row r="7074" spans="7:7" x14ac:dyDescent="0.25">
      <c r="G7074" s="54"/>
    </row>
    <row r="7075" spans="7:7" x14ac:dyDescent="0.25">
      <c r="G7075" s="54"/>
    </row>
    <row r="7076" spans="7:7" x14ac:dyDescent="0.25">
      <c r="G7076" s="54"/>
    </row>
    <row r="7077" spans="7:7" x14ac:dyDescent="0.25">
      <c r="G7077" s="54"/>
    </row>
    <row r="7078" spans="7:7" x14ac:dyDescent="0.25">
      <c r="G7078" s="54"/>
    </row>
    <row r="7079" spans="7:7" x14ac:dyDescent="0.25">
      <c r="G7079" s="54"/>
    </row>
    <row r="7080" spans="7:7" x14ac:dyDescent="0.25">
      <c r="G7080" s="54"/>
    </row>
    <row r="7081" spans="7:7" x14ac:dyDescent="0.25">
      <c r="G7081" s="54"/>
    </row>
    <row r="7082" spans="7:7" x14ac:dyDescent="0.25">
      <c r="G7082" s="54"/>
    </row>
    <row r="7083" spans="7:7" x14ac:dyDescent="0.25">
      <c r="G7083" s="54"/>
    </row>
    <row r="7084" spans="7:7" x14ac:dyDescent="0.25">
      <c r="G7084" s="54"/>
    </row>
    <row r="7085" spans="7:7" x14ac:dyDescent="0.25">
      <c r="G7085" s="54"/>
    </row>
    <row r="7086" spans="7:7" x14ac:dyDescent="0.25">
      <c r="G7086" s="54"/>
    </row>
    <row r="7087" spans="7:7" x14ac:dyDescent="0.25">
      <c r="G7087" s="54"/>
    </row>
    <row r="7088" spans="7:7" x14ac:dyDescent="0.25">
      <c r="G7088" s="54"/>
    </row>
    <row r="7089" spans="7:7" x14ac:dyDescent="0.25">
      <c r="G7089" s="54"/>
    </row>
    <row r="7090" spans="7:7" x14ac:dyDescent="0.25">
      <c r="G7090" s="54"/>
    </row>
    <row r="7091" spans="7:7" x14ac:dyDescent="0.25">
      <c r="G7091" s="54"/>
    </row>
    <row r="7092" spans="7:7" x14ac:dyDescent="0.25">
      <c r="G7092" s="54"/>
    </row>
    <row r="7093" spans="7:7" x14ac:dyDescent="0.25">
      <c r="G7093" s="54"/>
    </row>
    <row r="7094" spans="7:7" x14ac:dyDescent="0.25">
      <c r="G7094" s="54"/>
    </row>
    <row r="7095" spans="7:7" x14ac:dyDescent="0.25">
      <c r="G7095" s="54"/>
    </row>
    <row r="7096" spans="7:7" x14ac:dyDescent="0.25">
      <c r="G7096" s="54"/>
    </row>
    <row r="7097" spans="7:7" x14ac:dyDescent="0.25">
      <c r="G7097" s="54"/>
    </row>
    <row r="7098" spans="7:7" x14ac:dyDescent="0.25">
      <c r="G7098" s="54"/>
    </row>
    <row r="7099" spans="7:7" x14ac:dyDescent="0.25">
      <c r="G7099" s="54"/>
    </row>
    <row r="7100" spans="7:7" x14ac:dyDescent="0.25">
      <c r="G7100" s="54"/>
    </row>
    <row r="7101" spans="7:7" x14ac:dyDescent="0.25">
      <c r="G7101" s="54"/>
    </row>
    <row r="7102" spans="7:7" x14ac:dyDescent="0.25">
      <c r="G7102" s="54"/>
    </row>
    <row r="7103" spans="7:7" x14ac:dyDescent="0.25">
      <c r="G7103" s="54"/>
    </row>
    <row r="7104" spans="7:7" x14ac:dyDescent="0.25">
      <c r="G7104" s="54"/>
    </row>
    <row r="7105" spans="7:7" x14ac:dyDescent="0.25">
      <c r="G7105" s="54"/>
    </row>
    <row r="7106" spans="7:7" x14ac:dyDescent="0.25">
      <c r="G7106" s="54"/>
    </row>
    <row r="7107" spans="7:7" x14ac:dyDescent="0.25">
      <c r="G7107" s="54"/>
    </row>
    <row r="7108" spans="7:7" x14ac:dyDescent="0.25">
      <c r="G7108" s="54"/>
    </row>
    <row r="7109" spans="7:7" x14ac:dyDescent="0.25">
      <c r="G7109" s="54"/>
    </row>
    <row r="7110" spans="7:7" x14ac:dyDescent="0.25">
      <c r="G7110" s="54"/>
    </row>
    <row r="7111" spans="7:7" x14ac:dyDescent="0.25">
      <c r="G7111" s="54"/>
    </row>
    <row r="7112" spans="7:7" x14ac:dyDescent="0.25">
      <c r="G7112" s="54"/>
    </row>
    <row r="7113" spans="7:7" x14ac:dyDescent="0.25">
      <c r="G7113" s="54"/>
    </row>
    <row r="7114" spans="7:7" x14ac:dyDescent="0.25">
      <c r="G7114" s="54"/>
    </row>
    <row r="7115" spans="7:7" x14ac:dyDescent="0.25">
      <c r="G7115" s="54"/>
    </row>
    <row r="7116" spans="7:7" x14ac:dyDescent="0.25">
      <c r="G7116" s="54"/>
    </row>
    <row r="7117" spans="7:7" x14ac:dyDescent="0.25">
      <c r="G7117" s="54"/>
    </row>
    <row r="7118" spans="7:7" x14ac:dyDescent="0.25">
      <c r="G7118" s="54"/>
    </row>
    <row r="7119" spans="7:7" x14ac:dyDescent="0.25">
      <c r="G7119" s="54"/>
    </row>
    <row r="7120" spans="7:7" x14ac:dyDescent="0.25">
      <c r="G7120" s="54"/>
    </row>
    <row r="7121" spans="7:7" x14ac:dyDescent="0.25">
      <c r="G7121" s="54"/>
    </row>
    <row r="7122" spans="7:7" x14ac:dyDescent="0.25">
      <c r="G7122" s="54"/>
    </row>
    <row r="7123" spans="7:7" x14ac:dyDescent="0.25">
      <c r="G7123" s="54"/>
    </row>
    <row r="7124" spans="7:7" x14ac:dyDescent="0.25">
      <c r="G7124" s="54"/>
    </row>
    <row r="7125" spans="7:7" x14ac:dyDescent="0.25">
      <c r="G7125" s="54"/>
    </row>
    <row r="7126" spans="7:7" x14ac:dyDescent="0.25">
      <c r="G7126" s="54"/>
    </row>
    <row r="7127" spans="7:7" x14ac:dyDescent="0.25">
      <c r="G7127" s="54"/>
    </row>
    <row r="7128" spans="7:7" x14ac:dyDescent="0.25">
      <c r="G7128" s="54"/>
    </row>
    <row r="7129" spans="7:7" x14ac:dyDescent="0.25">
      <c r="G7129" s="54"/>
    </row>
    <row r="7130" spans="7:7" x14ac:dyDescent="0.25">
      <c r="G7130" s="54"/>
    </row>
    <row r="7131" spans="7:7" x14ac:dyDescent="0.25">
      <c r="G7131" s="54"/>
    </row>
    <row r="7132" spans="7:7" x14ac:dyDescent="0.25">
      <c r="G7132" s="54"/>
    </row>
    <row r="7133" spans="7:7" x14ac:dyDescent="0.25">
      <c r="G7133" s="54"/>
    </row>
    <row r="7134" spans="7:7" x14ac:dyDescent="0.25">
      <c r="G7134" s="54"/>
    </row>
    <row r="7135" spans="7:7" x14ac:dyDescent="0.25">
      <c r="G7135" s="54"/>
    </row>
    <row r="7136" spans="7:7" x14ac:dyDescent="0.25">
      <c r="G7136" s="54"/>
    </row>
    <row r="7137" spans="7:7" x14ac:dyDescent="0.25">
      <c r="G7137" s="54"/>
    </row>
    <row r="7138" spans="7:7" x14ac:dyDescent="0.25">
      <c r="G7138" s="54"/>
    </row>
    <row r="7139" spans="7:7" x14ac:dyDescent="0.25">
      <c r="G7139" s="54"/>
    </row>
    <row r="7140" spans="7:7" x14ac:dyDescent="0.25">
      <c r="G7140" s="54"/>
    </row>
    <row r="7141" spans="7:7" x14ac:dyDescent="0.25">
      <c r="G7141" s="54"/>
    </row>
    <row r="7142" spans="7:7" x14ac:dyDescent="0.25">
      <c r="G7142" s="54"/>
    </row>
    <row r="7143" spans="7:7" x14ac:dyDescent="0.25">
      <c r="G7143" s="54"/>
    </row>
    <row r="7144" spans="7:7" x14ac:dyDescent="0.25">
      <c r="G7144" s="54"/>
    </row>
    <row r="7145" spans="7:7" x14ac:dyDescent="0.25">
      <c r="G7145" s="54"/>
    </row>
    <row r="7146" spans="7:7" x14ac:dyDescent="0.25">
      <c r="G7146" s="54"/>
    </row>
    <row r="7147" spans="7:7" x14ac:dyDescent="0.25">
      <c r="G7147" s="54"/>
    </row>
    <row r="7148" spans="7:7" x14ac:dyDescent="0.25">
      <c r="G7148" s="54"/>
    </row>
    <row r="7149" spans="7:7" x14ac:dyDescent="0.25">
      <c r="G7149" s="54"/>
    </row>
    <row r="7150" spans="7:7" x14ac:dyDescent="0.25">
      <c r="G7150" s="54"/>
    </row>
    <row r="7151" spans="7:7" x14ac:dyDescent="0.25">
      <c r="G7151" s="54"/>
    </row>
    <row r="7152" spans="7:7" x14ac:dyDescent="0.25">
      <c r="G7152" s="54"/>
    </row>
    <row r="7153" spans="7:7" x14ac:dyDescent="0.25">
      <c r="G7153" s="54"/>
    </row>
    <row r="7154" spans="7:7" x14ac:dyDescent="0.25">
      <c r="G7154" s="54"/>
    </row>
    <row r="7155" spans="7:7" x14ac:dyDescent="0.25">
      <c r="G7155" s="54"/>
    </row>
    <row r="7156" spans="7:7" x14ac:dyDescent="0.25">
      <c r="G7156" s="54"/>
    </row>
    <row r="7157" spans="7:7" x14ac:dyDescent="0.25">
      <c r="G7157" s="54"/>
    </row>
    <row r="7158" spans="7:7" x14ac:dyDescent="0.25">
      <c r="G7158" s="54"/>
    </row>
    <row r="7159" spans="7:7" x14ac:dyDescent="0.25">
      <c r="G7159" s="54"/>
    </row>
    <row r="7160" spans="7:7" x14ac:dyDescent="0.25">
      <c r="G7160" s="54"/>
    </row>
    <row r="7161" spans="7:7" x14ac:dyDescent="0.25">
      <c r="G7161" s="54"/>
    </row>
    <row r="7162" spans="7:7" x14ac:dyDescent="0.25">
      <c r="G7162" s="54"/>
    </row>
    <row r="7163" spans="7:7" x14ac:dyDescent="0.25">
      <c r="G7163" s="54"/>
    </row>
    <row r="7164" spans="7:7" x14ac:dyDescent="0.25">
      <c r="G7164" s="54"/>
    </row>
    <row r="7165" spans="7:7" x14ac:dyDescent="0.25">
      <c r="G7165" s="54"/>
    </row>
    <row r="7166" spans="7:7" x14ac:dyDescent="0.25">
      <c r="G7166" s="54"/>
    </row>
    <row r="7167" spans="7:7" x14ac:dyDescent="0.25">
      <c r="G7167" s="54"/>
    </row>
    <row r="7168" spans="7:7" x14ac:dyDescent="0.25">
      <c r="G7168" s="54"/>
    </row>
    <row r="7169" spans="7:7" x14ac:dyDescent="0.25">
      <c r="G7169" s="54"/>
    </row>
    <row r="7170" spans="7:7" x14ac:dyDescent="0.25">
      <c r="G7170" s="54"/>
    </row>
    <row r="7171" spans="7:7" x14ac:dyDescent="0.25">
      <c r="G7171" s="54"/>
    </row>
    <row r="7172" spans="7:7" x14ac:dyDescent="0.25">
      <c r="G7172" s="54"/>
    </row>
    <row r="7173" spans="7:7" x14ac:dyDescent="0.25">
      <c r="G7173" s="54"/>
    </row>
    <row r="7174" spans="7:7" x14ac:dyDescent="0.25">
      <c r="G7174" s="54"/>
    </row>
    <row r="7175" spans="7:7" x14ac:dyDescent="0.25">
      <c r="G7175" s="54"/>
    </row>
    <row r="7176" spans="7:7" x14ac:dyDescent="0.25">
      <c r="G7176" s="54"/>
    </row>
    <row r="7177" spans="7:7" x14ac:dyDescent="0.25">
      <c r="G7177" s="54"/>
    </row>
    <row r="7178" spans="7:7" x14ac:dyDescent="0.25">
      <c r="G7178" s="54"/>
    </row>
    <row r="7179" spans="7:7" x14ac:dyDescent="0.25">
      <c r="G7179" s="54"/>
    </row>
    <row r="7180" spans="7:7" x14ac:dyDescent="0.25">
      <c r="G7180" s="54"/>
    </row>
    <row r="7181" spans="7:7" x14ac:dyDescent="0.25">
      <c r="G7181" s="54"/>
    </row>
    <row r="7182" spans="7:7" x14ac:dyDescent="0.25">
      <c r="G7182" s="54"/>
    </row>
    <row r="7183" spans="7:7" x14ac:dyDescent="0.25">
      <c r="G7183" s="54"/>
    </row>
    <row r="7184" spans="7:7" x14ac:dyDescent="0.25">
      <c r="G7184" s="54"/>
    </row>
    <row r="7185" spans="7:7" x14ac:dyDescent="0.25">
      <c r="G7185" s="54"/>
    </row>
    <row r="7186" spans="7:7" x14ac:dyDescent="0.25">
      <c r="G7186" s="54"/>
    </row>
    <row r="7187" spans="7:7" x14ac:dyDescent="0.25">
      <c r="G7187" s="54"/>
    </row>
    <row r="7188" spans="7:7" x14ac:dyDescent="0.25">
      <c r="G7188" s="54"/>
    </row>
    <row r="7189" spans="7:7" x14ac:dyDescent="0.25">
      <c r="G7189" s="54"/>
    </row>
    <row r="7190" spans="7:7" x14ac:dyDescent="0.25">
      <c r="G7190" s="54"/>
    </row>
    <row r="7191" spans="7:7" x14ac:dyDescent="0.25">
      <c r="G7191" s="54"/>
    </row>
    <row r="7192" spans="7:7" x14ac:dyDescent="0.25">
      <c r="G7192" s="54"/>
    </row>
    <row r="7193" spans="7:7" x14ac:dyDescent="0.25">
      <c r="G7193" s="54"/>
    </row>
    <row r="7194" spans="7:7" x14ac:dyDescent="0.25">
      <c r="G7194" s="54"/>
    </row>
    <row r="7195" spans="7:7" x14ac:dyDescent="0.25">
      <c r="G7195" s="54"/>
    </row>
    <row r="7196" spans="7:7" x14ac:dyDescent="0.25">
      <c r="G7196" s="54"/>
    </row>
    <row r="7197" spans="7:7" x14ac:dyDescent="0.25">
      <c r="G7197" s="54"/>
    </row>
    <row r="7198" spans="7:7" x14ac:dyDescent="0.25">
      <c r="G7198" s="54"/>
    </row>
    <row r="7199" spans="7:7" x14ac:dyDescent="0.25">
      <c r="G7199" s="54"/>
    </row>
    <row r="7200" spans="7:7" x14ac:dyDescent="0.25">
      <c r="G7200" s="54"/>
    </row>
    <row r="7201" spans="7:7" x14ac:dyDescent="0.25">
      <c r="G7201" s="54"/>
    </row>
    <row r="7202" spans="7:7" x14ac:dyDescent="0.25">
      <c r="G7202" s="54"/>
    </row>
    <row r="7203" spans="7:7" x14ac:dyDescent="0.25">
      <c r="G7203" s="54"/>
    </row>
    <row r="7204" spans="7:7" x14ac:dyDescent="0.25">
      <c r="G7204" s="54"/>
    </row>
    <row r="7205" spans="7:7" x14ac:dyDescent="0.25">
      <c r="G7205" s="54"/>
    </row>
    <row r="7206" spans="7:7" x14ac:dyDescent="0.25">
      <c r="G7206" s="54"/>
    </row>
    <row r="7207" spans="7:7" x14ac:dyDescent="0.25">
      <c r="G7207" s="54"/>
    </row>
    <row r="7208" spans="7:7" x14ac:dyDescent="0.25">
      <c r="G7208" s="54"/>
    </row>
    <row r="7209" spans="7:7" x14ac:dyDescent="0.25">
      <c r="G7209" s="54"/>
    </row>
    <row r="7210" spans="7:7" x14ac:dyDescent="0.25">
      <c r="G7210" s="54"/>
    </row>
    <row r="7211" spans="7:7" x14ac:dyDescent="0.25">
      <c r="G7211" s="54"/>
    </row>
    <row r="7212" spans="7:7" x14ac:dyDescent="0.25">
      <c r="G7212" s="54"/>
    </row>
    <row r="7213" spans="7:7" x14ac:dyDescent="0.25">
      <c r="G7213" s="54"/>
    </row>
    <row r="7214" spans="7:7" x14ac:dyDescent="0.25">
      <c r="G7214" s="54"/>
    </row>
    <row r="7215" spans="7:7" x14ac:dyDescent="0.25">
      <c r="G7215" s="54"/>
    </row>
    <row r="7216" spans="7:7" x14ac:dyDescent="0.25">
      <c r="G7216" s="54"/>
    </row>
    <row r="7217" spans="7:7" x14ac:dyDescent="0.25">
      <c r="G7217" s="54"/>
    </row>
    <row r="7218" spans="7:7" x14ac:dyDescent="0.25">
      <c r="G7218" s="54"/>
    </row>
    <row r="7219" spans="7:7" x14ac:dyDescent="0.25">
      <c r="G7219" s="54"/>
    </row>
    <row r="7220" spans="7:7" x14ac:dyDescent="0.25">
      <c r="G7220" s="54"/>
    </row>
    <row r="7221" spans="7:7" x14ac:dyDescent="0.25">
      <c r="G7221" s="54"/>
    </row>
    <row r="7222" spans="7:7" x14ac:dyDescent="0.25">
      <c r="G7222" s="54"/>
    </row>
    <row r="7223" spans="7:7" x14ac:dyDescent="0.25">
      <c r="G7223" s="54"/>
    </row>
    <row r="7224" spans="7:7" x14ac:dyDescent="0.25">
      <c r="G7224" s="54"/>
    </row>
    <row r="7225" spans="7:7" x14ac:dyDescent="0.25">
      <c r="G7225" s="54"/>
    </row>
    <row r="7226" spans="7:7" x14ac:dyDescent="0.25">
      <c r="G7226" s="54"/>
    </row>
    <row r="7227" spans="7:7" x14ac:dyDescent="0.25">
      <c r="G7227" s="54"/>
    </row>
    <row r="7228" spans="7:7" x14ac:dyDescent="0.25">
      <c r="G7228" s="54"/>
    </row>
    <row r="7229" spans="7:7" x14ac:dyDescent="0.25">
      <c r="G7229" s="54"/>
    </row>
    <row r="7230" spans="7:7" x14ac:dyDescent="0.25">
      <c r="G7230" s="54"/>
    </row>
    <row r="7231" spans="7:7" x14ac:dyDescent="0.25">
      <c r="G7231" s="54"/>
    </row>
    <row r="7232" spans="7:7" x14ac:dyDescent="0.25">
      <c r="G7232" s="54"/>
    </row>
    <row r="7233" spans="7:7" x14ac:dyDescent="0.25">
      <c r="G7233" s="54"/>
    </row>
    <row r="7234" spans="7:7" x14ac:dyDescent="0.25">
      <c r="G7234" s="54"/>
    </row>
    <row r="7235" spans="7:7" x14ac:dyDescent="0.25">
      <c r="G7235" s="54"/>
    </row>
    <row r="7236" spans="7:7" x14ac:dyDescent="0.25">
      <c r="G7236" s="54"/>
    </row>
    <row r="7237" spans="7:7" x14ac:dyDescent="0.25">
      <c r="G7237" s="54"/>
    </row>
    <row r="7238" spans="7:7" x14ac:dyDescent="0.25">
      <c r="G7238" s="54"/>
    </row>
    <row r="7239" spans="7:7" x14ac:dyDescent="0.25">
      <c r="G7239" s="54"/>
    </row>
    <row r="7240" spans="7:7" x14ac:dyDescent="0.25">
      <c r="G7240" s="54"/>
    </row>
    <row r="7241" spans="7:7" x14ac:dyDescent="0.25">
      <c r="G7241" s="54"/>
    </row>
    <row r="7242" spans="7:7" x14ac:dyDescent="0.25">
      <c r="G7242" s="54"/>
    </row>
    <row r="7243" spans="7:7" x14ac:dyDescent="0.25">
      <c r="G7243" s="54"/>
    </row>
    <row r="7244" spans="7:7" x14ac:dyDescent="0.25">
      <c r="G7244" s="54"/>
    </row>
    <row r="7245" spans="7:7" x14ac:dyDescent="0.25">
      <c r="G7245" s="54"/>
    </row>
    <row r="7246" spans="7:7" x14ac:dyDescent="0.25">
      <c r="G7246" s="54"/>
    </row>
    <row r="7247" spans="7:7" x14ac:dyDescent="0.25">
      <c r="G7247" s="54"/>
    </row>
    <row r="7248" spans="7:7" x14ac:dyDescent="0.25">
      <c r="G7248" s="54"/>
    </row>
    <row r="7249" spans="7:7" x14ac:dyDescent="0.25">
      <c r="G7249" s="54"/>
    </row>
    <row r="7250" spans="7:7" x14ac:dyDescent="0.25">
      <c r="G7250" s="54"/>
    </row>
    <row r="7251" spans="7:7" x14ac:dyDescent="0.25">
      <c r="G7251" s="54"/>
    </row>
    <row r="7252" spans="7:7" x14ac:dyDescent="0.25">
      <c r="G7252" s="54"/>
    </row>
    <row r="7253" spans="7:7" x14ac:dyDescent="0.25">
      <c r="G7253" s="54"/>
    </row>
    <row r="7254" spans="7:7" x14ac:dyDescent="0.25">
      <c r="G7254" s="54"/>
    </row>
    <row r="7255" spans="7:7" x14ac:dyDescent="0.25">
      <c r="G7255" s="54"/>
    </row>
    <row r="7256" spans="7:7" x14ac:dyDescent="0.25">
      <c r="G7256" s="54"/>
    </row>
    <row r="7257" spans="7:7" x14ac:dyDescent="0.25">
      <c r="G7257" s="54"/>
    </row>
    <row r="7258" spans="7:7" x14ac:dyDescent="0.25">
      <c r="G7258" s="54"/>
    </row>
    <row r="7259" spans="7:7" x14ac:dyDescent="0.25">
      <c r="G7259" s="54"/>
    </row>
    <row r="7260" spans="7:7" x14ac:dyDescent="0.25">
      <c r="G7260" s="54"/>
    </row>
    <row r="7261" spans="7:7" x14ac:dyDescent="0.25">
      <c r="G7261" s="54"/>
    </row>
    <row r="7262" spans="7:7" x14ac:dyDescent="0.25">
      <c r="G7262" s="54"/>
    </row>
    <row r="7263" spans="7:7" x14ac:dyDescent="0.25">
      <c r="G7263" s="54"/>
    </row>
    <row r="7264" spans="7:7" x14ac:dyDescent="0.25">
      <c r="G7264" s="54"/>
    </row>
    <row r="7265" spans="7:7" x14ac:dyDescent="0.25">
      <c r="G7265" s="54"/>
    </row>
    <row r="7266" spans="7:7" x14ac:dyDescent="0.25">
      <c r="G7266" s="54"/>
    </row>
    <row r="7267" spans="7:7" x14ac:dyDescent="0.25">
      <c r="G7267" s="54"/>
    </row>
    <row r="7268" spans="7:7" x14ac:dyDescent="0.25">
      <c r="G7268" s="54"/>
    </row>
    <row r="7269" spans="7:7" x14ac:dyDescent="0.25">
      <c r="G7269" s="54"/>
    </row>
    <row r="7270" spans="7:7" x14ac:dyDescent="0.25">
      <c r="G7270" s="54"/>
    </row>
    <row r="7271" spans="7:7" x14ac:dyDescent="0.25">
      <c r="G7271" s="54"/>
    </row>
    <row r="7272" spans="7:7" x14ac:dyDescent="0.25">
      <c r="G7272" s="54"/>
    </row>
    <row r="7273" spans="7:7" x14ac:dyDescent="0.25">
      <c r="G7273" s="54"/>
    </row>
    <row r="7274" spans="7:7" x14ac:dyDescent="0.25">
      <c r="G7274" s="54"/>
    </row>
    <row r="7275" spans="7:7" x14ac:dyDescent="0.25">
      <c r="G7275" s="54"/>
    </row>
    <row r="7276" spans="7:7" x14ac:dyDescent="0.25">
      <c r="G7276" s="54"/>
    </row>
    <row r="7277" spans="7:7" x14ac:dyDescent="0.25">
      <c r="G7277" s="54"/>
    </row>
    <row r="7278" spans="7:7" x14ac:dyDescent="0.25">
      <c r="G7278" s="54"/>
    </row>
    <row r="7279" spans="7:7" x14ac:dyDescent="0.25">
      <c r="G7279" s="54"/>
    </row>
    <row r="7280" spans="7:7" x14ac:dyDescent="0.25">
      <c r="G7280" s="54"/>
    </row>
    <row r="7281" spans="7:7" x14ac:dyDescent="0.25">
      <c r="G7281" s="54"/>
    </row>
    <row r="7282" spans="7:7" x14ac:dyDescent="0.25">
      <c r="G7282" s="54"/>
    </row>
    <row r="7283" spans="7:7" x14ac:dyDescent="0.25">
      <c r="G7283" s="54"/>
    </row>
    <row r="7284" spans="7:7" x14ac:dyDescent="0.25">
      <c r="G7284" s="54"/>
    </row>
    <row r="7285" spans="7:7" x14ac:dyDescent="0.25">
      <c r="G7285" s="54"/>
    </row>
    <row r="7286" spans="7:7" x14ac:dyDescent="0.25">
      <c r="G7286" s="54"/>
    </row>
    <row r="7287" spans="7:7" x14ac:dyDescent="0.25">
      <c r="G7287" s="54"/>
    </row>
    <row r="7288" spans="7:7" x14ac:dyDescent="0.25">
      <c r="G7288" s="54"/>
    </row>
    <row r="7289" spans="7:7" x14ac:dyDescent="0.25">
      <c r="G7289" s="54"/>
    </row>
    <row r="7290" spans="7:7" x14ac:dyDescent="0.25">
      <c r="G7290" s="54"/>
    </row>
    <row r="7291" spans="7:7" x14ac:dyDescent="0.25">
      <c r="G7291" s="54"/>
    </row>
    <row r="7292" spans="7:7" x14ac:dyDescent="0.25">
      <c r="G7292" s="54"/>
    </row>
    <row r="7293" spans="7:7" x14ac:dyDescent="0.25">
      <c r="G7293" s="54"/>
    </row>
    <row r="7294" spans="7:7" x14ac:dyDescent="0.25">
      <c r="G7294" s="54"/>
    </row>
    <row r="7295" spans="7:7" x14ac:dyDescent="0.25">
      <c r="G7295" s="54"/>
    </row>
    <row r="7296" spans="7:7" x14ac:dyDescent="0.25">
      <c r="G7296" s="54"/>
    </row>
    <row r="7297" spans="7:7" x14ac:dyDescent="0.25">
      <c r="G7297" s="54"/>
    </row>
    <row r="7298" spans="7:7" x14ac:dyDescent="0.25">
      <c r="G7298" s="54"/>
    </row>
    <row r="7299" spans="7:7" x14ac:dyDescent="0.25">
      <c r="G7299" s="54"/>
    </row>
    <row r="7300" spans="7:7" x14ac:dyDescent="0.25">
      <c r="G7300" s="54"/>
    </row>
    <row r="7301" spans="7:7" x14ac:dyDescent="0.25">
      <c r="G7301" s="54"/>
    </row>
    <row r="7302" spans="7:7" x14ac:dyDescent="0.25">
      <c r="G7302" s="54"/>
    </row>
    <row r="7303" spans="7:7" x14ac:dyDescent="0.25">
      <c r="G7303" s="54"/>
    </row>
    <row r="7304" spans="7:7" x14ac:dyDescent="0.25">
      <c r="G7304" s="54"/>
    </row>
    <row r="7305" spans="7:7" x14ac:dyDescent="0.25">
      <c r="G7305" s="54"/>
    </row>
    <row r="7306" spans="7:7" x14ac:dyDescent="0.25">
      <c r="G7306" s="54"/>
    </row>
    <row r="7307" spans="7:7" x14ac:dyDescent="0.25">
      <c r="G7307" s="54"/>
    </row>
    <row r="7308" spans="7:7" x14ac:dyDescent="0.25">
      <c r="G7308" s="54"/>
    </row>
    <row r="7309" spans="7:7" x14ac:dyDescent="0.25">
      <c r="G7309" s="54"/>
    </row>
    <row r="7310" spans="7:7" x14ac:dyDescent="0.25">
      <c r="G7310" s="54"/>
    </row>
    <row r="7311" spans="7:7" x14ac:dyDescent="0.25">
      <c r="G7311" s="54"/>
    </row>
    <row r="7312" spans="7:7" x14ac:dyDescent="0.25">
      <c r="G7312" s="54"/>
    </row>
    <row r="7313" spans="7:7" x14ac:dyDescent="0.25">
      <c r="G7313" s="54"/>
    </row>
    <row r="7314" spans="7:7" x14ac:dyDescent="0.25">
      <c r="G7314" s="54"/>
    </row>
    <row r="7315" spans="7:7" x14ac:dyDescent="0.25">
      <c r="G7315" s="54"/>
    </row>
    <row r="7316" spans="7:7" x14ac:dyDescent="0.25">
      <c r="G7316" s="54"/>
    </row>
    <row r="7317" spans="7:7" x14ac:dyDescent="0.25">
      <c r="G7317" s="54"/>
    </row>
    <row r="7318" spans="7:7" x14ac:dyDescent="0.25">
      <c r="G7318" s="54"/>
    </row>
    <row r="7319" spans="7:7" x14ac:dyDescent="0.25">
      <c r="G7319" s="54"/>
    </row>
    <row r="7320" spans="7:7" x14ac:dyDescent="0.25">
      <c r="G7320" s="54"/>
    </row>
    <row r="7321" spans="7:7" x14ac:dyDescent="0.25">
      <c r="G7321" s="54"/>
    </row>
    <row r="7322" spans="7:7" x14ac:dyDescent="0.25">
      <c r="G7322" s="54"/>
    </row>
    <row r="7323" spans="7:7" x14ac:dyDescent="0.25">
      <c r="G7323" s="54"/>
    </row>
    <row r="7324" spans="7:7" x14ac:dyDescent="0.25">
      <c r="G7324" s="54"/>
    </row>
    <row r="7325" spans="7:7" x14ac:dyDescent="0.25">
      <c r="G7325" s="54"/>
    </row>
    <row r="7326" spans="7:7" x14ac:dyDescent="0.25">
      <c r="G7326" s="54"/>
    </row>
    <row r="7327" spans="7:7" x14ac:dyDescent="0.25">
      <c r="G7327" s="54"/>
    </row>
    <row r="7328" spans="7:7" x14ac:dyDescent="0.25">
      <c r="G7328" s="54"/>
    </row>
    <row r="7329" spans="7:7" x14ac:dyDescent="0.25">
      <c r="G7329" s="54"/>
    </row>
    <row r="7330" spans="7:7" x14ac:dyDescent="0.25">
      <c r="G7330" s="54"/>
    </row>
    <row r="7331" spans="7:7" x14ac:dyDescent="0.25">
      <c r="G7331" s="54"/>
    </row>
    <row r="7332" spans="7:7" x14ac:dyDescent="0.25">
      <c r="G7332" s="54"/>
    </row>
    <row r="7333" spans="7:7" x14ac:dyDescent="0.25">
      <c r="G7333" s="54"/>
    </row>
    <row r="7334" spans="7:7" x14ac:dyDescent="0.25">
      <c r="G7334" s="54"/>
    </row>
    <row r="7335" spans="7:7" x14ac:dyDescent="0.25">
      <c r="G7335" s="54"/>
    </row>
    <row r="7336" spans="7:7" x14ac:dyDescent="0.25">
      <c r="G7336" s="54"/>
    </row>
    <row r="7337" spans="7:7" x14ac:dyDescent="0.25">
      <c r="G7337" s="54"/>
    </row>
    <row r="7338" spans="7:7" x14ac:dyDescent="0.25">
      <c r="G7338" s="54"/>
    </row>
    <row r="7339" spans="7:7" x14ac:dyDescent="0.25">
      <c r="G7339" s="54"/>
    </row>
    <row r="7340" spans="7:7" x14ac:dyDescent="0.25">
      <c r="G7340" s="54"/>
    </row>
    <row r="7341" spans="7:7" x14ac:dyDescent="0.25">
      <c r="G7341" s="54"/>
    </row>
    <row r="7342" spans="7:7" x14ac:dyDescent="0.25">
      <c r="G7342" s="54"/>
    </row>
    <row r="7343" spans="7:7" x14ac:dyDescent="0.25">
      <c r="G7343" s="54"/>
    </row>
    <row r="7344" spans="7:7" x14ac:dyDescent="0.25">
      <c r="G7344" s="54"/>
    </row>
    <row r="7345" spans="7:7" x14ac:dyDescent="0.25">
      <c r="G7345" s="54"/>
    </row>
    <row r="7346" spans="7:7" x14ac:dyDescent="0.25">
      <c r="G7346" s="54"/>
    </row>
    <row r="7347" spans="7:7" x14ac:dyDescent="0.25">
      <c r="G7347" s="54"/>
    </row>
    <row r="7348" spans="7:7" x14ac:dyDescent="0.25">
      <c r="G7348" s="54"/>
    </row>
    <row r="7349" spans="7:7" x14ac:dyDescent="0.25">
      <c r="G7349" s="54"/>
    </row>
    <row r="7350" spans="7:7" x14ac:dyDescent="0.25">
      <c r="G7350" s="54"/>
    </row>
    <row r="7351" spans="7:7" x14ac:dyDescent="0.25">
      <c r="G7351" s="54"/>
    </row>
    <row r="7352" spans="7:7" x14ac:dyDescent="0.25">
      <c r="G7352" s="54"/>
    </row>
    <row r="7353" spans="7:7" x14ac:dyDescent="0.25">
      <c r="G7353" s="54"/>
    </row>
    <row r="7354" spans="7:7" x14ac:dyDescent="0.25">
      <c r="G7354" s="54"/>
    </row>
    <row r="7355" spans="7:7" x14ac:dyDescent="0.25">
      <c r="G7355" s="54"/>
    </row>
    <row r="7356" spans="7:7" x14ac:dyDescent="0.25">
      <c r="G7356" s="54"/>
    </row>
    <row r="7357" spans="7:7" x14ac:dyDescent="0.25">
      <c r="G7357" s="54"/>
    </row>
    <row r="7358" spans="7:7" x14ac:dyDescent="0.25">
      <c r="G7358" s="54"/>
    </row>
    <row r="7359" spans="7:7" x14ac:dyDescent="0.25">
      <c r="G7359" s="54"/>
    </row>
    <row r="7360" spans="7:7" x14ac:dyDescent="0.25">
      <c r="G7360" s="54"/>
    </row>
    <row r="7361" spans="7:7" x14ac:dyDescent="0.25">
      <c r="G7361" s="54"/>
    </row>
    <row r="7362" spans="7:7" x14ac:dyDescent="0.25">
      <c r="G7362" s="54"/>
    </row>
    <row r="7363" spans="7:7" x14ac:dyDescent="0.25">
      <c r="G7363" s="54"/>
    </row>
    <row r="7364" spans="7:7" x14ac:dyDescent="0.25">
      <c r="G7364" s="54"/>
    </row>
    <row r="7365" spans="7:7" x14ac:dyDescent="0.25">
      <c r="G7365" s="54"/>
    </row>
    <row r="7366" spans="7:7" x14ac:dyDescent="0.25">
      <c r="G7366" s="54"/>
    </row>
    <row r="7367" spans="7:7" x14ac:dyDescent="0.25">
      <c r="G7367" s="54"/>
    </row>
    <row r="7368" spans="7:7" x14ac:dyDescent="0.25">
      <c r="G7368" s="54"/>
    </row>
    <row r="7369" spans="7:7" x14ac:dyDescent="0.25">
      <c r="G7369" s="54"/>
    </row>
    <row r="7370" spans="7:7" x14ac:dyDescent="0.25">
      <c r="G7370" s="54"/>
    </row>
    <row r="7371" spans="7:7" x14ac:dyDescent="0.25">
      <c r="G7371" s="54"/>
    </row>
    <row r="7372" spans="7:7" x14ac:dyDescent="0.25">
      <c r="G7372" s="54"/>
    </row>
    <row r="7373" spans="7:7" x14ac:dyDescent="0.25">
      <c r="G7373" s="54"/>
    </row>
    <row r="7374" spans="7:7" x14ac:dyDescent="0.25">
      <c r="G7374" s="54"/>
    </row>
    <row r="7375" spans="7:7" x14ac:dyDescent="0.25">
      <c r="G7375" s="54"/>
    </row>
    <row r="7376" spans="7:7" x14ac:dyDescent="0.25">
      <c r="G7376" s="54"/>
    </row>
    <row r="7377" spans="7:7" x14ac:dyDescent="0.25">
      <c r="G7377" s="54"/>
    </row>
    <row r="7378" spans="7:7" x14ac:dyDescent="0.25">
      <c r="G7378" s="54"/>
    </row>
    <row r="7379" spans="7:7" x14ac:dyDescent="0.25">
      <c r="G7379" s="54"/>
    </row>
    <row r="7380" spans="7:7" x14ac:dyDescent="0.25">
      <c r="G7380" s="54"/>
    </row>
    <row r="7381" spans="7:7" x14ac:dyDescent="0.25">
      <c r="G7381" s="54"/>
    </row>
    <row r="7382" spans="7:7" x14ac:dyDescent="0.25">
      <c r="G7382" s="54"/>
    </row>
    <row r="7383" spans="7:7" x14ac:dyDescent="0.25">
      <c r="G7383" s="54"/>
    </row>
    <row r="7384" spans="7:7" x14ac:dyDescent="0.25">
      <c r="G7384" s="54"/>
    </row>
    <row r="7385" spans="7:7" x14ac:dyDescent="0.25">
      <c r="G7385" s="54"/>
    </row>
    <row r="7386" spans="7:7" x14ac:dyDescent="0.25">
      <c r="G7386" s="54"/>
    </row>
    <row r="7387" spans="7:7" x14ac:dyDescent="0.25">
      <c r="G7387" s="54"/>
    </row>
    <row r="7388" spans="7:7" x14ac:dyDescent="0.25">
      <c r="G7388" s="54"/>
    </row>
    <row r="7389" spans="7:7" x14ac:dyDescent="0.25">
      <c r="G7389" s="54"/>
    </row>
    <row r="7390" spans="7:7" x14ac:dyDescent="0.25">
      <c r="G7390" s="54"/>
    </row>
    <row r="7391" spans="7:7" x14ac:dyDescent="0.25">
      <c r="G7391" s="54"/>
    </row>
    <row r="7392" spans="7:7" x14ac:dyDescent="0.25">
      <c r="G7392" s="54"/>
    </row>
    <row r="7393" spans="7:7" x14ac:dyDescent="0.25">
      <c r="G7393" s="54"/>
    </row>
    <row r="7394" spans="7:7" x14ac:dyDescent="0.25">
      <c r="G7394" s="54"/>
    </row>
    <row r="7395" spans="7:7" x14ac:dyDescent="0.25">
      <c r="G7395" s="54"/>
    </row>
    <row r="7396" spans="7:7" x14ac:dyDescent="0.25">
      <c r="G7396" s="54"/>
    </row>
    <row r="7397" spans="7:7" x14ac:dyDescent="0.25">
      <c r="G7397" s="54"/>
    </row>
    <row r="7398" spans="7:7" x14ac:dyDescent="0.25">
      <c r="G7398" s="54"/>
    </row>
    <row r="7399" spans="7:7" x14ac:dyDescent="0.25">
      <c r="G7399" s="54"/>
    </row>
    <row r="7400" spans="7:7" x14ac:dyDescent="0.25">
      <c r="G7400" s="54"/>
    </row>
    <row r="7401" spans="7:7" x14ac:dyDescent="0.25">
      <c r="G7401" s="54"/>
    </row>
    <row r="7402" spans="7:7" x14ac:dyDescent="0.25">
      <c r="G7402" s="54"/>
    </row>
    <row r="7403" spans="7:7" x14ac:dyDescent="0.25">
      <c r="G7403" s="54"/>
    </row>
    <row r="7404" spans="7:7" x14ac:dyDescent="0.25">
      <c r="G7404" s="54"/>
    </row>
    <row r="7405" spans="7:7" x14ac:dyDescent="0.25">
      <c r="G7405" s="54"/>
    </row>
    <row r="7406" spans="7:7" x14ac:dyDescent="0.25">
      <c r="G7406" s="54"/>
    </row>
    <row r="7407" spans="7:7" x14ac:dyDescent="0.25">
      <c r="G7407" s="54"/>
    </row>
    <row r="7408" spans="7:7" x14ac:dyDescent="0.25">
      <c r="G7408" s="54"/>
    </row>
    <row r="7409" spans="7:7" x14ac:dyDescent="0.25">
      <c r="G7409" s="54"/>
    </row>
    <row r="7410" spans="7:7" x14ac:dyDescent="0.25">
      <c r="G7410" s="54"/>
    </row>
    <row r="7411" spans="7:7" x14ac:dyDescent="0.25">
      <c r="G7411" s="54"/>
    </row>
    <row r="7412" spans="7:7" x14ac:dyDescent="0.25">
      <c r="G7412" s="54"/>
    </row>
    <row r="7413" spans="7:7" x14ac:dyDescent="0.25">
      <c r="G7413" s="54"/>
    </row>
    <row r="7414" spans="7:7" x14ac:dyDescent="0.25">
      <c r="G7414" s="54"/>
    </row>
    <row r="7415" spans="7:7" x14ac:dyDescent="0.25">
      <c r="G7415" s="54"/>
    </row>
    <row r="7416" spans="7:7" x14ac:dyDescent="0.25">
      <c r="G7416" s="54"/>
    </row>
    <row r="7417" spans="7:7" x14ac:dyDescent="0.25">
      <c r="G7417" s="54"/>
    </row>
    <row r="7418" spans="7:7" x14ac:dyDescent="0.25">
      <c r="G7418" s="54"/>
    </row>
    <row r="7419" spans="7:7" x14ac:dyDescent="0.25">
      <c r="G7419" s="54"/>
    </row>
    <row r="7420" spans="7:7" x14ac:dyDescent="0.25">
      <c r="G7420" s="54"/>
    </row>
    <row r="7421" spans="7:7" x14ac:dyDescent="0.25">
      <c r="G7421" s="54"/>
    </row>
    <row r="7422" spans="7:7" x14ac:dyDescent="0.25">
      <c r="G7422" s="54"/>
    </row>
    <row r="7423" spans="7:7" x14ac:dyDescent="0.25">
      <c r="G7423" s="54"/>
    </row>
    <row r="7424" spans="7:7" x14ac:dyDescent="0.25">
      <c r="G7424" s="54"/>
    </row>
    <row r="7425" spans="7:7" x14ac:dyDescent="0.25">
      <c r="G7425" s="54"/>
    </row>
    <row r="7426" spans="7:7" x14ac:dyDescent="0.25">
      <c r="G7426" s="54"/>
    </row>
    <row r="7427" spans="7:7" x14ac:dyDescent="0.25">
      <c r="G7427" s="54"/>
    </row>
    <row r="7428" spans="7:7" x14ac:dyDescent="0.25">
      <c r="G7428" s="54"/>
    </row>
    <row r="7429" spans="7:7" x14ac:dyDescent="0.25">
      <c r="G7429" s="54"/>
    </row>
    <row r="7430" spans="7:7" x14ac:dyDescent="0.25">
      <c r="G7430" s="54"/>
    </row>
    <row r="7431" spans="7:7" x14ac:dyDescent="0.25">
      <c r="G7431" s="54"/>
    </row>
    <row r="7432" spans="7:7" x14ac:dyDescent="0.25">
      <c r="G7432" s="54"/>
    </row>
    <row r="7433" spans="7:7" x14ac:dyDescent="0.25">
      <c r="G7433" s="54"/>
    </row>
    <row r="7434" spans="7:7" x14ac:dyDescent="0.25">
      <c r="G7434" s="54"/>
    </row>
    <row r="7435" spans="7:7" x14ac:dyDescent="0.25">
      <c r="G7435" s="54"/>
    </row>
    <row r="7436" spans="7:7" x14ac:dyDescent="0.25">
      <c r="G7436" s="54"/>
    </row>
    <row r="7437" spans="7:7" x14ac:dyDescent="0.25">
      <c r="G7437" s="54"/>
    </row>
    <row r="7438" spans="7:7" x14ac:dyDescent="0.25">
      <c r="G7438" s="54"/>
    </row>
    <row r="7439" spans="7:7" x14ac:dyDescent="0.25">
      <c r="G7439" s="54"/>
    </row>
    <row r="7440" spans="7:7" x14ac:dyDescent="0.25">
      <c r="G7440" s="54"/>
    </row>
    <row r="7441" spans="7:7" x14ac:dyDescent="0.25">
      <c r="G7441" s="54"/>
    </row>
    <row r="7442" spans="7:7" x14ac:dyDescent="0.25">
      <c r="G7442" s="54"/>
    </row>
    <row r="7443" spans="7:7" x14ac:dyDescent="0.25">
      <c r="G7443" s="54"/>
    </row>
    <row r="7444" spans="7:7" x14ac:dyDescent="0.25">
      <c r="G7444" s="54"/>
    </row>
    <row r="7445" spans="7:7" x14ac:dyDescent="0.25">
      <c r="G7445" s="54"/>
    </row>
    <row r="7446" spans="7:7" x14ac:dyDescent="0.25">
      <c r="G7446" s="54"/>
    </row>
    <row r="7447" spans="7:7" x14ac:dyDescent="0.25">
      <c r="G7447" s="54"/>
    </row>
    <row r="7448" spans="7:7" x14ac:dyDescent="0.25">
      <c r="G7448" s="54"/>
    </row>
    <row r="7449" spans="7:7" x14ac:dyDescent="0.25">
      <c r="G7449" s="54"/>
    </row>
    <row r="7450" spans="7:7" x14ac:dyDescent="0.25">
      <c r="G7450" s="54"/>
    </row>
    <row r="7451" spans="7:7" x14ac:dyDescent="0.25">
      <c r="G7451" s="54"/>
    </row>
    <row r="7452" spans="7:7" x14ac:dyDescent="0.25">
      <c r="G7452" s="54"/>
    </row>
    <row r="7453" spans="7:7" x14ac:dyDescent="0.25">
      <c r="G7453" s="54"/>
    </row>
    <row r="7454" spans="7:7" x14ac:dyDescent="0.25">
      <c r="G7454" s="54"/>
    </row>
    <row r="7455" spans="7:7" x14ac:dyDescent="0.25">
      <c r="G7455" s="54"/>
    </row>
    <row r="7456" spans="7:7" x14ac:dyDescent="0.25">
      <c r="G7456" s="54"/>
    </row>
    <row r="7457" spans="7:7" x14ac:dyDescent="0.25">
      <c r="G7457" s="54"/>
    </row>
    <row r="7458" spans="7:7" x14ac:dyDescent="0.25">
      <c r="G7458" s="54"/>
    </row>
    <row r="7459" spans="7:7" x14ac:dyDescent="0.25">
      <c r="G7459" s="54"/>
    </row>
    <row r="7460" spans="7:7" x14ac:dyDescent="0.25">
      <c r="G7460" s="54"/>
    </row>
    <row r="7461" spans="7:7" x14ac:dyDescent="0.25">
      <c r="G7461" s="54"/>
    </row>
    <row r="7462" spans="7:7" x14ac:dyDescent="0.25">
      <c r="G7462" s="54"/>
    </row>
    <row r="7463" spans="7:7" x14ac:dyDescent="0.25">
      <c r="G7463" s="54"/>
    </row>
    <row r="7464" spans="7:7" x14ac:dyDescent="0.25">
      <c r="G7464" s="54"/>
    </row>
    <row r="7465" spans="7:7" x14ac:dyDescent="0.25">
      <c r="G7465" s="54"/>
    </row>
    <row r="7466" spans="7:7" x14ac:dyDescent="0.25">
      <c r="G7466" s="54"/>
    </row>
    <row r="7467" spans="7:7" x14ac:dyDescent="0.25">
      <c r="G7467" s="54"/>
    </row>
    <row r="7468" spans="7:7" x14ac:dyDescent="0.25">
      <c r="G7468" s="54"/>
    </row>
    <row r="7469" spans="7:7" x14ac:dyDescent="0.25">
      <c r="G7469" s="54"/>
    </row>
    <row r="7470" spans="7:7" x14ac:dyDescent="0.25">
      <c r="G7470" s="54"/>
    </row>
    <row r="7471" spans="7:7" x14ac:dyDescent="0.25">
      <c r="G7471" s="54"/>
    </row>
    <row r="7472" spans="7:7" x14ac:dyDescent="0.25">
      <c r="G7472" s="54"/>
    </row>
    <row r="7473" spans="7:7" x14ac:dyDescent="0.25">
      <c r="G7473" s="54"/>
    </row>
    <row r="7474" spans="7:7" x14ac:dyDescent="0.25">
      <c r="G7474" s="54"/>
    </row>
    <row r="7475" spans="7:7" x14ac:dyDescent="0.25">
      <c r="G7475" s="54"/>
    </row>
    <row r="7476" spans="7:7" x14ac:dyDescent="0.25">
      <c r="G7476" s="54"/>
    </row>
    <row r="7477" spans="7:7" x14ac:dyDescent="0.25">
      <c r="G7477" s="54"/>
    </row>
    <row r="7478" spans="7:7" x14ac:dyDescent="0.25">
      <c r="G7478" s="54"/>
    </row>
    <row r="7479" spans="7:7" x14ac:dyDescent="0.25">
      <c r="G7479" s="54"/>
    </row>
    <row r="7480" spans="7:7" x14ac:dyDescent="0.25">
      <c r="G7480" s="54"/>
    </row>
    <row r="7481" spans="7:7" x14ac:dyDescent="0.25">
      <c r="G7481" s="54"/>
    </row>
    <row r="7482" spans="7:7" x14ac:dyDescent="0.25">
      <c r="G7482" s="54"/>
    </row>
    <row r="7483" spans="7:7" x14ac:dyDescent="0.25">
      <c r="G7483" s="54"/>
    </row>
    <row r="7484" spans="7:7" x14ac:dyDescent="0.25">
      <c r="G7484" s="54"/>
    </row>
    <row r="7485" spans="7:7" x14ac:dyDescent="0.25">
      <c r="G7485" s="54"/>
    </row>
    <row r="7486" spans="7:7" x14ac:dyDescent="0.25">
      <c r="G7486" s="54"/>
    </row>
    <row r="7487" spans="7:7" x14ac:dyDescent="0.25">
      <c r="G7487" s="54"/>
    </row>
    <row r="7488" spans="7:7" x14ac:dyDescent="0.25">
      <c r="G7488" s="54"/>
    </row>
    <row r="7489" spans="7:7" x14ac:dyDescent="0.25">
      <c r="G7489" s="54"/>
    </row>
    <row r="7490" spans="7:7" x14ac:dyDescent="0.25">
      <c r="G7490" s="54"/>
    </row>
    <row r="7491" spans="7:7" x14ac:dyDescent="0.25">
      <c r="G7491" s="54"/>
    </row>
    <row r="7492" spans="7:7" x14ac:dyDescent="0.25">
      <c r="G7492" s="54"/>
    </row>
    <row r="7493" spans="7:7" x14ac:dyDescent="0.25">
      <c r="G7493" s="54"/>
    </row>
    <row r="7494" spans="7:7" x14ac:dyDescent="0.25">
      <c r="G7494" s="54"/>
    </row>
    <row r="7495" spans="7:7" x14ac:dyDescent="0.25">
      <c r="G7495" s="54"/>
    </row>
    <row r="7496" spans="7:7" x14ac:dyDescent="0.25">
      <c r="G7496" s="54"/>
    </row>
    <row r="7497" spans="7:7" x14ac:dyDescent="0.25">
      <c r="G7497" s="54"/>
    </row>
    <row r="7498" spans="7:7" x14ac:dyDescent="0.25">
      <c r="G7498" s="54"/>
    </row>
    <row r="7499" spans="7:7" x14ac:dyDescent="0.25">
      <c r="G7499" s="54"/>
    </row>
    <row r="7500" spans="7:7" x14ac:dyDescent="0.25">
      <c r="G7500" s="54"/>
    </row>
    <row r="7501" spans="7:7" x14ac:dyDescent="0.25">
      <c r="G7501" s="54"/>
    </row>
    <row r="7502" spans="7:7" x14ac:dyDescent="0.25">
      <c r="G7502" s="54"/>
    </row>
    <row r="7503" spans="7:7" x14ac:dyDescent="0.25">
      <c r="G7503" s="54"/>
    </row>
    <row r="7504" spans="7:7" x14ac:dyDescent="0.25">
      <c r="G7504" s="54"/>
    </row>
    <row r="7505" spans="7:7" x14ac:dyDescent="0.25">
      <c r="G7505" s="54"/>
    </row>
    <row r="7506" spans="7:7" x14ac:dyDescent="0.25">
      <c r="G7506" s="54"/>
    </row>
    <row r="7507" spans="7:7" x14ac:dyDescent="0.25">
      <c r="G7507" s="54"/>
    </row>
    <row r="7508" spans="7:7" x14ac:dyDescent="0.25">
      <c r="G7508" s="54"/>
    </row>
    <row r="7509" spans="7:7" x14ac:dyDescent="0.25">
      <c r="G7509" s="54"/>
    </row>
    <row r="7510" spans="7:7" x14ac:dyDescent="0.25">
      <c r="G7510" s="54"/>
    </row>
    <row r="7511" spans="7:7" x14ac:dyDescent="0.25">
      <c r="G7511" s="54"/>
    </row>
    <row r="7512" spans="7:7" x14ac:dyDescent="0.25">
      <c r="G7512" s="54"/>
    </row>
    <row r="7513" spans="7:7" x14ac:dyDescent="0.25">
      <c r="G7513" s="54"/>
    </row>
    <row r="7514" spans="7:7" x14ac:dyDescent="0.25">
      <c r="G7514" s="54"/>
    </row>
    <row r="7515" spans="7:7" x14ac:dyDescent="0.25">
      <c r="G7515" s="54"/>
    </row>
    <row r="7516" spans="7:7" x14ac:dyDescent="0.25">
      <c r="G7516" s="54"/>
    </row>
    <row r="7517" spans="7:7" x14ac:dyDescent="0.25">
      <c r="G7517" s="54"/>
    </row>
    <row r="7518" spans="7:7" x14ac:dyDescent="0.25">
      <c r="G7518" s="54"/>
    </row>
    <row r="7519" spans="7:7" x14ac:dyDescent="0.25">
      <c r="G7519" s="54"/>
    </row>
    <row r="7520" spans="7:7" x14ac:dyDescent="0.25">
      <c r="G7520" s="54"/>
    </row>
    <row r="7521" spans="7:7" x14ac:dyDescent="0.25">
      <c r="G7521" s="54"/>
    </row>
    <row r="7522" spans="7:7" x14ac:dyDescent="0.25">
      <c r="G7522" s="54"/>
    </row>
    <row r="7523" spans="7:7" x14ac:dyDescent="0.25">
      <c r="G7523" s="54"/>
    </row>
    <row r="7524" spans="7:7" x14ac:dyDescent="0.25">
      <c r="G7524" s="54"/>
    </row>
    <row r="7525" spans="7:7" x14ac:dyDescent="0.25">
      <c r="G7525" s="54"/>
    </row>
    <row r="7526" spans="7:7" x14ac:dyDescent="0.25">
      <c r="G7526" s="54"/>
    </row>
    <row r="7527" spans="7:7" x14ac:dyDescent="0.25">
      <c r="G7527" s="54"/>
    </row>
    <row r="7528" spans="7:7" x14ac:dyDescent="0.25">
      <c r="G7528" s="54"/>
    </row>
    <row r="7529" spans="7:7" x14ac:dyDescent="0.25">
      <c r="G7529" s="54"/>
    </row>
    <row r="7530" spans="7:7" x14ac:dyDescent="0.25">
      <c r="G7530" s="54"/>
    </row>
    <row r="7531" spans="7:7" x14ac:dyDescent="0.25">
      <c r="G7531" s="54"/>
    </row>
    <row r="7532" spans="7:7" x14ac:dyDescent="0.25">
      <c r="G7532" s="54"/>
    </row>
    <row r="7533" spans="7:7" x14ac:dyDescent="0.25">
      <c r="G7533" s="54"/>
    </row>
    <row r="7534" spans="7:7" x14ac:dyDescent="0.25">
      <c r="G7534" s="54"/>
    </row>
    <row r="7535" spans="7:7" x14ac:dyDescent="0.25">
      <c r="G7535" s="54"/>
    </row>
    <row r="7536" spans="7:7" x14ac:dyDescent="0.25">
      <c r="G7536" s="54"/>
    </row>
    <row r="7537" spans="7:7" x14ac:dyDescent="0.25">
      <c r="G7537" s="54"/>
    </row>
    <row r="7538" spans="7:7" x14ac:dyDescent="0.25">
      <c r="G7538" s="54"/>
    </row>
    <row r="7539" spans="7:7" x14ac:dyDescent="0.25">
      <c r="G7539" s="54"/>
    </row>
    <row r="7540" spans="7:7" x14ac:dyDescent="0.25">
      <c r="G7540" s="54"/>
    </row>
    <row r="7541" spans="7:7" x14ac:dyDescent="0.25">
      <c r="G7541" s="54"/>
    </row>
    <row r="7542" spans="7:7" x14ac:dyDescent="0.25">
      <c r="G7542" s="54"/>
    </row>
    <row r="7543" spans="7:7" x14ac:dyDescent="0.25">
      <c r="G7543" s="54"/>
    </row>
    <row r="7544" spans="7:7" x14ac:dyDescent="0.25">
      <c r="G7544" s="54"/>
    </row>
    <row r="7545" spans="7:7" x14ac:dyDescent="0.25">
      <c r="G7545" s="54"/>
    </row>
    <row r="7546" spans="7:7" x14ac:dyDescent="0.25">
      <c r="G7546" s="54"/>
    </row>
    <row r="7547" spans="7:7" x14ac:dyDescent="0.25">
      <c r="G7547" s="54"/>
    </row>
    <row r="7548" spans="7:7" x14ac:dyDescent="0.25">
      <c r="G7548" s="54"/>
    </row>
    <row r="7549" spans="7:7" x14ac:dyDescent="0.25">
      <c r="G7549" s="54"/>
    </row>
    <row r="7550" spans="7:7" x14ac:dyDescent="0.25">
      <c r="G7550" s="54"/>
    </row>
    <row r="7551" spans="7:7" x14ac:dyDescent="0.25">
      <c r="G7551" s="54"/>
    </row>
    <row r="7552" spans="7:7" x14ac:dyDescent="0.25">
      <c r="G7552" s="54"/>
    </row>
    <row r="7553" spans="7:7" x14ac:dyDescent="0.25">
      <c r="G7553" s="54"/>
    </row>
    <row r="7554" spans="7:7" x14ac:dyDescent="0.25">
      <c r="G7554" s="54"/>
    </row>
    <row r="7555" spans="7:7" x14ac:dyDescent="0.25">
      <c r="G7555" s="54"/>
    </row>
    <row r="7556" spans="7:7" x14ac:dyDescent="0.25">
      <c r="G7556" s="54"/>
    </row>
    <row r="7557" spans="7:7" x14ac:dyDescent="0.25">
      <c r="G7557" s="54"/>
    </row>
    <row r="7558" spans="7:7" x14ac:dyDescent="0.25">
      <c r="G7558" s="54"/>
    </row>
    <row r="7559" spans="7:7" x14ac:dyDescent="0.25">
      <c r="G7559" s="54"/>
    </row>
    <row r="7560" spans="7:7" x14ac:dyDescent="0.25">
      <c r="G7560" s="54"/>
    </row>
    <row r="7561" spans="7:7" x14ac:dyDescent="0.25">
      <c r="G7561" s="54"/>
    </row>
    <row r="7562" spans="7:7" x14ac:dyDescent="0.25">
      <c r="G7562" s="54"/>
    </row>
    <row r="7563" spans="7:7" x14ac:dyDescent="0.25">
      <c r="G7563" s="54"/>
    </row>
    <row r="7564" spans="7:7" x14ac:dyDescent="0.25">
      <c r="G7564" s="54"/>
    </row>
    <row r="7565" spans="7:7" x14ac:dyDescent="0.25">
      <c r="G7565" s="54"/>
    </row>
    <row r="7566" spans="7:7" x14ac:dyDescent="0.25">
      <c r="G7566" s="54"/>
    </row>
    <row r="7567" spans="7:7" x14ac:dyDescent="0.25">
      <c r="G7567" s="54"/>
    </row>
    <row r="7568" spans="7:7" x14ac:dyDescent="0.25">
      <c r="G7568" s="54"/>
    </row>
    <row r="7569" spans="7:7" x14ac:dyDescent="0.25">
      <c r="G7569" s="54"/>
    </row>
    <row r="7570" spans="7:7" x14ac:dyDescent="0.25">
      <c r="G7570" s="54"/>
    </row>
    <row r="7571" spans="7:7" x14ac:dyDescent="0.25">
      <c r="G7571" s="54"/>
    </row>
    <row r="7572" spans="7:7" x14ac:dyDescent="0.25">
      <c r="G7572" s="54"/>
    </row>
    <row r="7573" spans="7:7" x14ac:dyDescent="0.25">
      <c r="G7573" s="54"/>
    </row>
    <row r="7574" spans="7:7" x14ac:dyDescent="0.25">
      <c r="G7574" s="54"/>
    </row>
    <row r="7575" spans="7:7" x14ac:dyDescent="0.25">
      <c r="G7575" s="54"/>
    </row>
    <row r="7576" spans="7:7" x14ac:dyDescent="0.25">
      <c r="G7576" s="54"/>
    </row>
    <row r="7577" spans="7:7" x14ac:dyDescent="0.25">
      <c r="G7577" s="54"/>
    </row>
    <row r="7578" spans="7:7" x14ac:dyDescent="0.25">
      <c r="G7578" s="54"/>
    </row>
    <row r="7579" spans="7:7" x14ac:dyDescent="0.25">
      <c r="G7579" s="54"/>
    </row>
    <row r="7580" spans="7:7" x14ac:dyDescent="0.25">
      <c r="G7580" s="54"/>
    </row>
    <row r="7581" spans="7:7" x14ac:dyDescent="0.25">
      <c r="G7581" s="54"/>
    </row>
    <row r="7582" spans="7:7" x14ac:dyDescent="0.25">
      <c r="G7582" s="54"/>
    </row>
    <row r="7583" spans="7:7" x14ac:dyDescent="0.25">
      <c r="G7583" s="54"/>
    </row>
    <row r="7584" spans="7:7" x14ac:dyDescent="0.25">
      <c r="G7584" s="54"/>
    </row>
    <row r="7585" spans="7:7" x14ac:dyDescent="0.25">
      <c r="G7585" s="54"/>
    </row>
    <row r="7586" spans="7:7" x14ac:dyDescent="0.25">
      <c r="G7586" s="54"/>
    </row>
    <row r="7587" spans="7:7" x14ac:dyDescent="0.25">
      <c r="G7587" s="54"/>
    </row>
    <row r="7588" spans="7:7" x14ac:dyDescent="0.25">
      <c r="G7588" s="54"/>
    </row>
    <row r="7589" spans="7:7" x14ac:dyDescent="0.25">
      <c r="G7589" s="54"/>
    </row>
    <row r="7590" spans="7:7" x14ac:dyDescent="0.25">
      <c r="G7590" s="54"/>
    </row>
    <row r="7591" spans="7:7" x14ac:dyDescent="0.25">
      <c r="G7591" s="54"/>
    </row>
    <row r="7592" spans="7:7" x14ac:dyDescent="0.25">
      <c r="G7592" s="54"/>
    </row>
    <row r="7593" spans="7:7" x14ac:dyDescent="0.25">
      <c r="G7593" s="54"/>
    </row>
    <row r="7594" spans="7:7" x14ac:dyDescent="0.25">
      <c r="G7594" s="54"/>
    </row>
    <row r="7595" spans="7:7" x14ac:dyDescent="0.25">
      <c r="G7595" s="54"/>
    </row>
    <row r="7596" spans="7:7" x14ac:dyDescent="0.25">
      <c r="G7596" s="54"/>
    </row>
    <row r="7597" spans="7:7" x14ac:dyDescent="0.25">
      <c r="G7597" s="54"/>
    </row>
    <row r="7598" spans="7:7" x14ac:dyDescent="0.25">
      <c r="G7598" s="54"/>
    </row>
    <row r="7599" spans="7:7" x14ac:dyDescent="0.25">
      <c r="G7599" s="54"/>
    </row>
    <row r="7600" spans="7:7" x14ac:dyDescent="0.25">
      <c r="G7600" s="54"/>
    </row>
    <row r="7601" spans="7:7" x14ac:dyDescent="0.25">
      <c r="G7601" s="54"/>
    </row>
    <row r="7602" spans="7:7" x14ac:dyDescent="0.25">
      <c r="G7602" s="54"/>
    </row>
    <row r="7603" spans="7:7" x14ac:dyDescent="0.25">
      <c r="G7603" s="54"/>
    </row>
    <row r="7604" spans="7:7" x14ac:dyDescent="0.25">
      <c r="G7604" s="54"/>
    </row>
    <row r="7605" spans="7:7" x14ac:dyDescent="0.25">
      <c r="G7605" s="54"/>
    </row>
    <row r="7606" spans="7:7" x14ac:dyDescent="0.25">
      <c r="G7606" s="54"/>
    </row>
    <row r="7607" spans="7:7" x14ac:dyDescent="0.25">
      <c r="G7607" s="54"/>
    </row>
    <row r="7608" spans="7:7" x14ac:dyDescent="0.25">
      <c r="G7608" s="54"/>
    </row>
    <row r="7609" spans="7:7" x14ac:dyDescent="0.25">
      <c r="G7609" s="54"/>
    </row>
    <row r="7610" spans="7:7" x14ac:dyDescent="0.25">
      <c r="G7610" s="54"/>
    </row>
    <row r="7611" spans="7:7" x14ac:dyDescent="0.25">
      <c r="G7611" s="54"/>
    </row>
    <row r="7612" spans="7:7" x14ac:dyDescent="0.25">
      <c r="G7612" s="54"/>
    </row>
    <row r="7613" spans="7:7" x14ac:dyDescent="0.25">
      <c r="G7613" s="54"/>
    </row>
    <row r="7614" spans="7:7" x14ac:dyDescent="0.25">
      <c r="G7614" s="54"/>
    </row>
    <row r="7615" spans="7:7" x14ac:dyDescent="0.25">
      <c r="G7615" s="54"/>
    </row>
    <row r="7616" spans="7:7" x14ac:dyDescent="0.25">
      <c r="G7616" s="54"/>
    </row>
    <row r="7617" spans="7:7" x14ac:dyDescent="0.25">
      <c r="G7617" s="54"/>
    </row>
    <row r="7618" spans="7:7" x14ac:dyDescent="0.25">
      <c r="G7618" s="54"/>
    </row>
    <row r="7619" spans="7:7" x14ac:dyDescent="0.25">
      <c r="G7619" s="54"/>
    </row>
    <row r="7620" spans="7:7" x14ac:dyDescent="0.25">
      <c r="G7620" s="54"/>
    </row>
    <row r="7621" spans="7:7" x14ac:dyDescent="0.25">
      <c r="G7621" s="54"/>
    </row>
    <row r="7622" spans="7:7" x14ac:dyDescent="0.25">
      <c r="G7622" s="54"/>
    </row>
    <row r="7623" spans="7:7" x14ac:dyDescent="0.25">
      <c r="G7623" s="54"/>
    </row>
    <row r="7624" spans="7:7" x14ac:dyDescent="0.25">
      <c r="G7624" s="54"/>
    </row>
    <row r="7625" spans="7:7" x14ac:dyDescent="0.25">
      <c r="G7625" s="54"/>
    </row>
    <row r="7626" spans="7:7" x14ac:dyDescent="0.25">
      <c r="G7626" s="54"/>
    </row>
    <row r="7627" spans="7:7" x14ac:dyDescent="0.25">
      <c r="G7627" s="54"/>
    </row>
    <row r="7628" spans="7:7" x14ac:dyDescent="0.25">
      <c r="G7628" s="54"/>
    </row>
    <row r="7629" spans="7:7" x14ac:dyDescent="0.25">
      <c r="G7629" s="54"/>
    </row>
    <row r="7630" spans="7:7" x14ac:dyDescent="0.25">
      <c r="G7630" s="54"/>
    </row>
    <row r="7631" spans="7:7" x14ac:dyDescent="0.25">
      <c r="G7631" s="54"/>
    </row>
    <row r="7632" spans="7:7" x14ac:dyDescent="0.25">
      <c r="G7632" s="54"/>
    </row>
    <row r="7633" spans="7:7" x14ac:dyDescent="0.25">
      <c r="G7633" s="54"/>
    </row>
    <row r="7634" spans="7:7" x14ac:dyDescent="0.25">
      <c r="G7634" s="54"/>
    </row>
    <row r="7635" spans="7:7" x14ac:dyDescent="0.25">
      <c r="G7635" s="54"/>
    </row>
    <row r="7636" spans="7:7" x14ac:dyDescent="0.25">
      <c r="G7636" s="54"/>
    </row>
    <row r="7637" spans="7:7" x14ac:dyDescent="0.25">
      <c r="G7637" s="54"/>
    </row>
    <row r="7638" spans="7:7" x14ac:dyDescent="0.25">
      <c r="G7638" s="54"/>
    </row>
    <row r="7639" spans="7:7" x14ac:dyDescent="0.25">
      <c r="G7639" s="54"/>
    </row>
    <row r="7640" spans="7:7" x14ac:dyDescent="0.25">
      <c r="G7640" s="54"/>
    </row>
    <row r="7641" spans="7:7" x14ac:dyDescent="0.25">
      <c r="G7641" s="54"/>
    </row>
    <row r="7642" spans="7:7" x14ac:dyDescent="0.25">
      <c r="G7642" s="54"/>
    </row>
    <row r="7643" spans="7:7" x14ac:dyDescent="0.25">
      <c r="G7643" s="54"/>
    </row>
    <row r="7644" spans="7:7" x14ac:dyDescent="0.25">
      <c r="G7644" s="54"/>
    </row>
    <row r="7645" spans="7:7" x14ac:dyDescent="0.25">
      <c r="G7645" s="54"/>
    </row>
    <row r="7646" spans="7:7" x14ac:dyDescent="0.25">
      <c r="G7646" s="54"/>
    </row>
    <row r="7647" spans="7:7" x14ac:dyDescent="0.25">
      <c r="G7647" s="54"/>
    </row>
    <row r="7648" spans="7:7" x14ac:dyDescent="0.25">
      <c r="G7648" s="54"/>
    </row>
    <row r="7649" spans="7:7" x14ac:dyDescent="0.25">
      <c r="G7649" s="54"/>
    </row>
    <row r="7650" spans="7:7" x14ac:dyDescent="0.25">
      <c r="G7650" s="54"/>
    </row>
    <row r="7651" spans="7:7" x14ac:dyDescent="0.25">
      <c r="G7651" s="54"/>
    </row>
    <row r="7652" spans="7:7" x14ac:dyDescent="0.25">
      <c r="G7652" s="54"/>
    </row>
    <row r="7653" spans="7:7" x14ac:dyDescent="0.25">
      <c r="G7653" s="54"/>
    </row>
    <row r="7654" spans="7:7" x14ac:dyDescent="0.25">
      <c r="G7654" s="54"/>
    </row>
    <row r="7655" spans="7:7" x14ac:dyDescent="0.25">
      <c r="G7655" s="54"/>
    </row>
    <row r="7656" spans="7:7" x14ac:dyDescent="0.25">
      <c r="G7656" s="54"/>
    </row>
    <row r="7657" spans="7:7" x14ac:dyDescent="0.25">
      <c r="G7657" s="54"/>
    </row>
    <row r="7658" spans="7:7" x14ac:dyDescent="0.25">
      <c r="G7658" s="54"/>
    </row>
    <row r="7659" spans="7:7" x14ac:dyDescent="0.25">
      <c r="G7659" s="54"/>
    </row>
    <row r="7660" spans="7:7" x14ac:dyDescent="0.25">
      <c r="G7660" s="54"/>
    </row>
    <row r="7661" spans="7:7" x14ac:dyDescent="0.25">
      <c r="G7661" s="54"/>
    </row>
    <row r="7662" spans="7:7" x14ac:dyDescent="0.25">
      <c r="G7662" s="54"/>
    </row>
    <row r="7663" spans="7:7" x14ac:dyDescent="0.25">
      <c r="G7663" s="54"/>
    </row>
    <row r="7664" spans="7:7" x14ac:dyDescent="0.25">
      <c r="G7664" s="54"/>
    </row>
    <row r="7665" spans="7:7" x14ac:dyDescent="0.25">
      <c r="G7665" s="54"/>
    </row>
    <row r="7666" spans="7:7" x14ac:dyDescent="0.25">
      <c r="G7666" s="54"/>
    </row>
    <row r="7667" spans="7:7" x14ac:dyDescent="0.25">
      <c r="G7667" s="54"/>
    </row>
    <row r="7668" spans="7:7" x14ac:dyDescent="0.25">
      <c r="G7668" s="54"/>
    </row>
    <row r="7669" spans="7:7" x14ac:dyDescent="0.25">
      <c r="G7669" s="54"/>
    </row>
    <row r="7670" spans="7:7" x14ac:dyDescent="0.25">
      <c r="G7670" s="54"/>
    </row>
    <row r="7671" spans="7:7" x14ac:dyDescent="0.25">
      <c r="G7671" s="54"/>
    </row>
    <row r="7672" spans="7:7" x14ac:dyDescent="0.25">
      <c r="G7672" s="54"/>
    </row>
    <row r="7673" spans="7:7" x14ac:dyDescent="0.25">
      <c r="G7673" s="54"/>
    </row>
    <row r="7674" spans="7:7" x14ac:dyDescent="0.25">
      <c r="G7674" s="54"/>
    </row>
    <row r="7675" spans="7:7" x14ac:dyDescent="0.25">
      <c r="G7675" s="54"/>
    </row>
    <row r="7676" spans="7:7" x14ac:dyDescent="0.25">
      <c r="G7676" s="54"/>
    </row>
    <row r="7677" spans="7:7" x14ac:dyDescent="0.25">
      <c r="G7677" s="54"/>
    </row>
    <row r="7678" spans="7:7" x14ac:dyDescent="0.25">
      <c r="G7678" s="54"/>
    </row>
    <row r="7679" spans="7:7" x14ac:dyDescent="0.25">
      <c r="G7679" s="54"/>
    </row>
    <row r="7680" spans="7:7" x14ac:dyDescent="0.25">
      <c r="G7680" s="54"/>
    </row>
    <row r="7681" spans="7:7" x14ac:dyDescent="0.25">
      <c r="G7681" s="54"/>
    </row>
    <row r="7682" spans="7:7" x14ac:dyDescent="0.25">
      <c r="G7682" s="54"/>
    </row>
    <row r="7683" spans="7:7" x14ac:dyDescent="0.25">
      <c r="G7683" s="54"/>
    </row>
    <row r="7684" spans="7:7" x14ac:dyDescent="0.25">
      <c r="G7684" s="54"/>
    </row>
    <row r="7685" spans="7:7" x14ac:dyDescent="0.25">
      <c r="G7685" s="54"/>
    </row>
    <row r="7686" spans="7:7" x14ac:dyDescent="0.25">
      <c r="G7686" s="54"/>
    </row>
    <row r="7687" spans="7:7" x14ac:dyDescent="0.25">
      <c r="G7687" s="54"/>
    </row>
    <row r="7688" spans="7:7" x14ac:dyDescent="0.25">
      <c r="G7688" s="54"/>
    </row>
    <row r="7689" spans="7:7" x14ac:dyDescent="0.25">
      <c r="G7689" s="54"/>
    </row>
    <row r="7690" spans="7:7" x14ac:dyDescent="0.25">
      <c r="G7690" s="54"/>
    </row>
    <row r="7691" spans="7:7" x14ac:dyDescent="0.25">
      <c r="G7691" s="54"/>
    </row>
    <row r="7692" spans="7:7" x14ac:dyDescent="0.25">
      <c r="G7692" s="54"/>
    </row>
    <row r="7693" spans="7:7" x14ac:dyDescent="0.25">
      <c r="G7693" s="54"/>
    </row>
    <row r="7694" spans="7:7" x14ac:dyDescent="0.25">
      <c r="G7694" s="54"/>
    </row>
    <row r="7695" spans="7:7" x14ac:dyDescent="0.25">
      <c r="G7695" s="54"/>
    </row>
    <row r="7696" spans="7:7" x14ac:dyDescent="0.25">
      <c r="G7696" s="54"/>
    </row>
    <row r="7697" spans="7:7" x14ac:dyDescent="0.25">
      <c r="G7697" s="54"/>
    </row>
    <row r="7698" spans="7:7" x14ac:dyDescent="0.25">
      <c r="G7698" s="54"/>
    </row>
    <row r="7699" spans="7:7" x14ac:dyDescent="0.25">
      <c r="G7699" s="54"/>
    </row>
    <row r="7700" spans="7:7" x14ac:dyDescent="0.25">
      <c r="G7700" s="54"/>
    </row>
    <row r="7701" spans="7:7" x14ac:dyDescent="0.25">
      <c r="G7701" s="54"/>
    </row>
    <row r="7702" spans="7:7" x14ac:dyDescent="0.25">
      <c r="G7702" s="54"/>
    </row>
    <row r="7703" spans="7:7" x14ac:dyDescent="0.25">
      <c r="G7703" s="54"/>
    </row>
    <row r="7704" spans="7:7" x14ac:dyDescent="0.25">
      <c r="G7704" s="54"/>
    </row>
    <row r="7705" spans="7:7" x14ac:dyDescent="0.25">
      <c r="G7705" s="54"/>
    </row>
    <row r="7706" spans="7:7" x14ac:dyDescent="0.25">
      <c r="G7706" s="54"/>
    </row>
    <row r="7707" spans="7:7" x14ac:dyDescent="0.25">
      <c r="G7707" s="54"/>
    </row>
    <row r="7708" spans="7:7" x14ac:dyDescent="0.25">
      <c r="G7708" s="54"/>
    </row>
    <row r="7709" spans="7:7" x14ac:dyDescent="0.25">
      <c r="G7709" s="54"/>
    </row>
    <row r="7710" spans="7:7" x14ac:dyDescent="0.25">
      <c r="G7710" s="54"/>
    </row>
    <row r="7711" spans="7:7" x14ac:dyDescent="0.25">
      <c r="G7711" s="54"/>
    </row>
    <row r="7712" spans="7:7" x14ac:dyDescent="0.25">
      <c r="G7712" s="54"/>
    </row>
    <row r="7713" spans="7:7" x14ac:dyDescent="0.25">
      <c r="G7713" s="54"/>
    </row>
    <row r="7714" spans="7:7" x14ac:dyDescent="0.25">
      <c r="G7714" s="54"/>
    </row>
    <row r="7715" spans="7:7" x14ac:dyDescent="0.25">
      <c r="G7715" s="54"/>
    </row>
    <row r="7716" spans="7:7" x14ac:dyDescent="0.25">
      <c r="G7716" s="54"/>
    </row>
    <row r="7717" spans="7:7" x14ac:dyDescent="0.25">
      <c r="G7717" s="54"/>
    </row>
    <row r="7718" spans="7:7" x14ac:dyDescent="0.25">
      <c r="G7718" s="54"/>
    </row>
    <row r="7719" spans="7:7" x14ac:dyDescent="0.25">
      <c r="G7719" s="54"/>
    </row>
    <row r="7720" spans="7:7" x14ac:dyDescent="0.25">
      <c r="G7720" s="54"/>
    </row>
    <row r="7721" spans="7:7" x14ac:dyDescent="0.25">
      <c r="G7721" s="54"/>
    </row>
    <row r="7722" spans="7:7" x14ac:dyDescent="0.25">
      <c r="G7722" s="54"/>
    </row>
    <row r="7723" spans="7:7" x14ac:dyDescent="0.25">
      <c r="G7723" s="54"/>
    </row>
    <row r="7724" spans="7:7" x14ac:dyDescent="0.25">
      <c r="G7724" s="54"/>
    </row>
    <row r="7725" spans="7:7" x14ac:dyDescent="0.25">
      <c r="G7725" s="54"/>
    </row>
    <row r="7726" spans="7:7" x14ac:dyDescent="0.25">
      <c r="G7726" s="54"/>
    </row>
    <row r="7727" spans="7:7" x14ac:dyDescent="0.25">
      <c r="G7727" s="54"/>
    </row>
    <row r="7728" spans="7:7" x14ac:dyDescent="0.25">
      <c r="G7728" s="54"/>
    </row>
    <row r="7729" spans="7:7" x14ac:dyDescent="0.25">
      <c r="G7729" s="54"/>
    </row>
    <row r="7730" spans="7:7" x14ac:dyDescent="0.25">
      <c r="G7730" s="54"/>
    </row>
    <row r="7731" spans="7:7" x14ac:dyDescent="0.25">
      <c r="G7731" s="54"/>
    </row>
    <row r="7732" spans="7:7" x14ac:dyDescent="0.25">
      <c r="G7732" s="54"/>
    </row>
    <row r="7733" spans="7:7" x14ac:dyDescent="0.25">
      <c r="G7733" s="54"/>
    </row>
    <row r="7734" spans="7:7" x14ac:dyDescent="0.25">
      <c r="G7734" s="54"/>
    </row>
    <row r="7735" spans="7:7" x14ac:dyDescent="0.25">
      <c r="G7735" s="54"/>
    </row>
    <row r="7736" spans="7:7" x14ac:dyDescent="0.25">
      <c r="G7736" s="54"/>
    </row>
    <row r="7737" spans="7:7" x14ac:dyDescent="0.25">
      <c r="G7737" s="54"/>
    </row>
    <row r="7738" spans="7:7" x14ac:dyDescent="0.25">
      <c r="G7738" s="54"/>
    </row>
    <row r="7739" spans="7:7" x14ac:dyDescent="0.25">
      <c r="G7739" s="54"/>
    </row>
    <row r="7740" spans="7:7" x14ac:dyDescent="0.25">
      <c r="G7740" s="54"/>
    </row>
    <row r="7741" spans="7:7" x14ac:dyDescent="0.25">
      <c r="G7741" s="54"/>
    </row>
    <row r="7742" spans="7:7" x14ac:dyDescent="0.25">
      <c r="G7742" s="54"/>
    </row>
    <row r="7743" spans="7:7" x14ac:dyDescent="0.25">
      <c r="G7743" s="54"/>
    </row>
    <row r="7744" spans="7:7" x14ac:dyDescent="0.25">
      <c r="G7744" s="54"/>
    </row>
    <row r="7745" spans="7:7" x14ac:dyDescent="0.25">
      <c r="G7745" s="54"/>
    </row>
    <row r="7746" spans="7:7" x14ac:dyDescent="0.25">
      <c r="G7746" s="54"/>
    </row>
    <row r="7747" spans="7:7" x14ac:dyDescent="0.25">
      <c r="G7747" s="54"/>
    </row>
    <row r="7748" spans="7:7" x14ac:dyDescent="0.25">
      <c r="G7748" s="54"/>
    </row>
    <row r="7749" spans="7:7" x14ac:dyDescent="0.25">
      <c r="G7749" s="54"/>
    </row>
    <row r="7750" spans="7:7" x14ac:dyDescent="0.25">
      <c r="G7750" s="54"/>
    </row>
    <row r="7751" spans="7:7" x14ac:dyDescent="0.25">
      <c r="G7751" s="54"/>
    </row>
    <row r="7752" spans="7:7" x14ac:dyDescent="0.25">
      <c r="G7752" s="54"/>
    </row>
    <row r="7753" spans="7:7" x14ac:dyDescent="0.25">
      <c r="G7753" s="54"/>
    </row>
    <row r="7754" spans="7:7" x14ac:dyDescent="0.25">
      <c r="G7754" s="54"/>
    </row>
    <row r="7755" spans="7:7" x14ac:dyDescent="0.25">
      <c r="G7755" s="54"/>
    </row>
    <row r="7756" spans="7:7" x14ac:dyDescent="0.25">
      <c r="G7756" s="54"/>
    </row>
    <row r="7757" spans="7:7" x14ac:dyDescent="0.25">
      <c r="G7757" s="54"/>
    </row>
    <row r="7758" spans="7:7" x14ac:dyDescent="0.25">
      <c r="G7758" s="54"/>
    </row>
    <row r="7759" spans="7:7" x14ac:dyDescent="0.25">
      <c r="G7759" s="54"/>
    </row>
    <row r="7760" spans="7:7" x14ac:dyDescent="0.25">
      <c r="G7760" s="54"/>
    </row>
    <row r="7761" spans="7:7" x14ac:dyDescent="0.25">
      <c r="G7761" s="54"/>
    </row>
    <row r="7762" spans="7:7" x14ac:dyDescent="0.25">
      <c r="G7762" s="54"/>
    </row>
    <row r="7763" spans="7:7" x14ac:dyDescent="0.25">
      <c r="G7763" s="54"/>
    </row>
    <row r="7764" spans="7:7" x14ac:dyDescent="0.25">
      <c r="G7764" s="54"/>
    </row>
    <row r="7765" spans="7:7" x14ac:dyDescent="0.25">
      <c r="G7765" s="54"/>
    </row>
    <row r="7766" spans="7:7" x14ac:dyDescent="0.25">
      <c r="G7766" s="54"/>
    </row>
    <row r="7767" spans="7:7" x14ac:dyDescent="0.25">
      <c r="G7767" s="54"/>
    </row>
    <row r="7768" spans="7:7" x14ac:dyDescent="0.25">
      <c r="G7768" s="54"/>
    </row>
    <row r="7769" spans="7:7" x14ac:dyDescent="0.25">
      <c r="G7769" s="54"/>
    </row>
    <row r="7770" spans="7:7" x14ac:dyDescent="0.25">
      <c r="G7770" s="54"/>
    </row>
    <row r="7771" spans="7:7" x14ac:dyDescent="0.25">
      <c r="G7771" s="54"/>
    </row>
    <row r="7772" spans="7:7" x14ac:dyDescent="0.25">
      <c r="G7772" s="54"/>
    </row>
    <row r="7773" spans="7:7" x14ac:dyDescent="0.25">
      <c r="G7773" s="54"/>
    </row>
    <row r="7774" spans="7:7" x14ac:dyDescent="0.25">
      <c r="G7774" s="54"/>
    </row>
    <row r="7775" spans="7:7" x14ac:dyDescent="0.25">
      <c r="G7775" s="54"/>
    </row>
    <row r="7776" spans="7:7" x14ac:dyDescent="0.25">
      <c r="G7776" s="54"/>
    </row>
    <row r="7777" spans="7:7" x14ac:dyDescent="0.25">
      <c r="G7777" s="54"/>
    </row>
    <row r="7778" spans="7:7" x14ac:dyDescent="0.25">
      <c r="G7778" s="54"/>
    </row>
    <row r="7779" spans="7:7" x14ac:dyDescent="0.25">
      <c r="G7779" s="54"/>
    </row>
    <row r="7780" spans="7:7" x14ac:dyDescent="0.25">
      <c r="G7780" s="54"/>
    </row>
    <row r="7781" spans="7:7" x14ac:dyDescent="0.25">
      <c r="G7781" s="54"/>
    </row>
    <row r="7782" spans="7:7" x14ac:dyDescent="0.25">
      <c r="G7782" s="54"/>
    </row>
    <row r="7783" spans="7:7" x14ac:dyDescent="0.25">
      <c r="G7783" s="54"/>
    </row>
    <row r="7784" spans="7:7" x14ac:dyDescent="0.25">
      <c r="G7784" s="54"/>
    </row>
    <row r="7785" spans="7:7" x14ac:dyDescent="0.25">
      <c r="G7785" s="54"/>
    </row>
    <row r="7786" spans="7:7" x14ac:dyDescent="0.25">
      <c r="G7786" s="54"/>
    </row>
    <row r="7787" spans="7:7" x14ac:dyDescent="0.25">
      <c r="G7787" s="54"/>
    </row>
    <row r="7788" spans="7:7" x14ac:dyDescent="0.25">
      <c r="G7788" s="54"/>
    </row>
    <row r="7789" spans="7:7" x14ac:dyDescent="0.25">
      <c r="G7789" s="54"/>
    </row>
    <row r="7790" spans="7:7" x14ac:dyDescent="0.25">
      <c r="G7790" s="54"/>
    </row>
    <row r="7791" spans="7:7" x14ac:dyDescent="0.25">
      <c r="G7791" s="54"/>
    </row>
    <row r="7792" spans="7:7" x14ac:dyDescent="0.25">
      <c r="G7792" s="54"/>
    </row>
    <row r="7793" spans="7:7" x14ac:dyDescent="0.25">
      <c r="G7793" s="54"/>
    </row>
    <row r="7794" spans="7:7" x14ac:dyDescent="0.25">
      <c r="G7794" s="54"/>
    </row>
    <row r="7795" spans="7:7" x14ac:dyDescent="0.25">
      <c r="G7795" s="54"/>
    </row>
    <row r="7796" spans="7:7" x14ac:dyDescent="0.25">
      <c r="G7796" s="54"/>
    </row>
    <row r="7797" spans="7:7" x14ac:dyDescent="0.25">
      <c r="G7797" s="54"/>
    </row>
    <row r="7798" spans="7:7" x14ac:dyDescent="0.25">
      <c r="G7798" s="54"/>
    </row>
    <row r="7799" spans="7:7" x14ac:dyDescent="0.25">
      <c r="G7799" s="54"/>
    </row>
    <row r="7800" spans="7:7" x14ac:dyDescent="0.25">
      <c r="G7800" s="54"/>
    </row>
    <row r="7801" spans="7:7" x14ac:dyDescent="0.25">
      <c r="G7801" s="54"/>
    </row>
    <row r="7802" spans="7:7" x14ac:dyDescent="0.25">
      <c r="G7802" s="54"/>
    </row>
    <row r="7803" spans="7:7" x14ac:dyDescent="0.25">
      <c r="G7803" s="54"/>
    </row>
    <row r="7804" spans="7:7" x14ac:dyDescent="0.25">
      <c r="G7804" s="54"/>
    </row>
    <row r="7805" spans="7:7" x14ac:dyDescent="0.25">
      <c r="G7805" s="54"/>
    </row>
    <row r="7806" spans="7:7" x14ac:dyDescent="0.25">
      <c r="G7806" s="54"/>
    </row>
    <row r="7807" spans="7:7" x14ac:dyDescent="0.25">
      <c r="G7807" s="54"/>
    </row>
    <row r="7808" spans="7:7" x14ac:dyDescent="0.25">
      <c r="G7808" s="54"/>
    </row>
    <row r="7809" spans="7:7" x14ac:dyDescent="0.25">
      <c r="G7809" s="54"/>
    </row>
    <row r="7810" spans="7:7" x14ac:dyDescent="0.25">
      <c r="G7810" s="54"/>
    </row>
    <row r="7811" spans="7:7" x14ac:dyDescent="0.25">
      <c r="G7811" s="54"/>
    </row>
    <row r="7812" spans="7:7" x14ac:dyDescent="0.25">
      <c r="G7812" s="54"/>
    </row>
    <row r="7813" spans="7:7" x14ac:dyDescent="0.25">
      <c r="G7813" s="54"/>
    </row>
    <row r="7814" spans="7:7" x14ac:dyDescent="0.25">
      <c r="G7814" s="54"/>
    </row>
    <row r="7815" spans="7:7" x14ac:dyDescent="0.25">
      <c r="G7815" s="54"/>
    </row>
    <row r="7816" spans="7:7" x14ac:dyDescent="0.25">
      <c r="G7816" s="54"/>
    </row>
    <row r="7817" spans="7:7" x14ac:dyDescent="0.25">
      <c r="G7817" s="54"/>
    </row>
    <row r="7818" spans="7:7" x14ac:dyDescent="0.25">
      <c r="G7818" s="54"/>
    </row>
    <row r="7819" spans="7:7" x14ac:dyDescent="0.25">
      <c r="G7819" s="54"/>
    </row>
    <row r="7820" spans="7:7" x14ac:dyDescent="0.25">
      <c r="G7820" s="54"/>
    </row>
    <row r="7821" spans="7:7" x14ac:dyDescent="0.25">
      <c r="G7821" s="54"/>
    </row>
    <row r="7822" spans="7:7" x14ac:dyDescent="0.25">
      <c r="G7822" s="54"/>
    </row>
    <row r="7823" spans="7:7" x14ac:dyDescent="0.25">
      <c r="G7823" s="54"/>
    </row>
    <row r="7824" spans="7:7" x14ac:dyDescent="0.25">
      <c r="G7824" s="54"/>
    </row>
    <row r="7825" spans="7:7" x14ac:dyDescent="0.25">
      <c r="G7825" s="54"/>
    </row>
    <row r="7826" spans="7:7" x14ac:dyDescent="0.25">
      <c r="G7826" s="54"/>
    </row>
    <row r="7827" spans="7:7" x14ac:dyDescent="0.25">
      <c r="G7827" s="54"/>
    </row>
    <row r="7828" spans="7:7" x14ac:dyDescent="0.25">
      <c r="G7828" s="54"/>
    </row>
    <row r="7829" spans="7:7" x14ac:dyDescent="0.25">
      <c r="G7829" s="54"/>
    </row>
    <row r="7830" spans="7:7" x14ac:dyDescent="0.25">
      <c r="G7830" s="54"/>
    </row>
    <row r="7831" spans="7:7" x14ac:dyDescent="0.25">
      <c r="G7831" s="54"/>
    </row>
    <row r="7832" spans="7:7" x14ac:dyDescent="0.25">
      <c r="G7832" s="54"/>
    </row>
    <row r="7833" spans="7:7" x14ac:dyDescent="0.25">
      <c r="G7833" s="54"/>
    </row>
    <row r="7834" spans="7:7" x14ac:dyDescent="0.25">
      <c r="G7834" s="54"/>
    </row>
    <row r="7835" spans="7:7" x14ac:dyDescent="0.25">
      <c r="G7835" s="54"/>
    </row>
    <row r="7836" spans="7:7" x14ac:dyDescent="0.25">
      <c r="G7836" s="54"/>
    </row>
    <row r="7837" spans="7:7" x14ac:dyDescent="0.25">
      <c r="G7837" s="54"/>
    </row>
    <row r="7838" spans="7:7" x14ac:dyDescent="0.25">
      <c r="G7838" s="54"/>
    </row>
    <row r="7839" spans="7:7" x14ac:dyDescent="0.25">
      <c r="G7839" s="54"/>
    </row>
    <row r="7840" spans="7:7" x14ac:dyDescent="0.25">
      <c r="G7840" s="54"/>
    </row>
    <row r="7841" spans="7:7" x14ac:dyDescent="0.25">
      <c r="G7841" s="54"/>
    </row>
    <row r="7842" spans="7:7" x14ac:dyDescent="0.25">
      <c r="G7842" s="54"/>
    </row>
    <row r="7843" spans="7:7" x14ac:dyDescent="0.25">
      <c r="G7843" s="54"/>
    </row>
    <row r="7844" spans="7:7" x14ac:dyDescent="0.25">
      <c r="G7844" s="54"/>
    </row>
    <row r="7845" spans="7:7" x14ac:dyDescent="0.25">
      <c r="G7845" s="54"/>
    </row>
    <row r="7846" spans="7:7" x14ac:dyDescent="0.25">
      <c r="G7846" s="54"/>
    </row>
    <row r="7847" spans="7:7" x14ac:dyDescent="0.25">
      <c r="G7847" s="54"/>
    </row>
    <row r="7848" spans="7:7" x14ac:dyDescent="0.25">
      <c r="G7848" s="54"/>
    </row>
    <row r="7849" spans="7:7" x14ac:dyDescent="0.25">
      <c r="G7849" s="54"/>
    </row>
    <row r="7850" spans="7:7" x14ac:dyDescent="0.25">
      <c r="G7850" s="54"/>
    </row>
    <row r="7851" spans="7:7" x14ac:dyDescent="0.25">
      <c r="G7851" s="54"/>
    </row>
    <row r="7852" spans="7:7" x14ac:dyDescent="0.25">
      <c r="G7852" s="54"/>
    </row>
    <row r="7853" spans="7:7" x14ac:dyDescent="0.25">
      <c r="G7853" s="54"/>
    </row>
    <row r="7854" spans="7:7" x14ac:dyDescent="0.25">
      <c r="G7854" s="54"/>
    </row>
    <row r="7855" spans="7:7" x14ac:dyDescent="0.25">
      <c r="G7855" s="54"/>
    </row>
    <row r="7856" spans="7:7" x14ac:dyDescent="0.25">
      <c r="G7856" s="54"/>
    </row>
    <row r="7857" spans="7:7" x14ac:dyDescent="0.25">
      <c r="G7857" s="54"/>
    </row>
    <row r="7858" spans="7:7" x14ac:dyDescent="0.25">
      <c r="G7858" s="54"/>
    </row>
    <row r="7859" spans="7:7" x14ac:dyDescent="0.25">
      <c r="G7859" s="54"/>
    </row>
    <row r="7860" spans="7:7" x14ac:dyDescent="0.25">
      <c r="G7860" s="54"/>
    </row>
    <row r="7861" spans="7:7" x14ac:dyDescent="0.25">
      <c r="G7861" s="54"/>
    </row>
    <row r="7862" spans="7:7" x14ac:dyDescent="0.25">
      <c r="G7862" s="54"/>
    </row>
    <row r="7863" spans="7:7" x14ac:dyDescent="0.25">
      <c r="G7863" s="54"/>
    </row>
    <row r="7864" spans="7:7" x14ac:dyDescent="0.25">
      <c r="G7864" s="54"/>
    </row>
    <row r="7865" spans="7:7" x14ac:dyDescent="0.25">
      <c r="G7865" s="54"/>
    </row>
    <row r="7866" spans="7:7" x14ac:dyDescent="0.25">
      <c r="G7866" s="54"/>
    </row>
    <row r="7867" spans="7:7" x14ac:dyDescent="0.25">
      <c r="G7867" s="54"/>
    </row>
    <row r="7868" spans="7:7" x14ac:dyDescent="0.25">
      <c r="G7868" s="54"/>
    </row>
    <row r="7869" spans="7:7" x14ac:dyDescent="0.25">
      <c r="G7869" s="54"/>
    </row>
    <row r="7870" spans="7:7" x14ac:dyDescent="0.25">
      <c r="G7870" s="54"/>
    </row>
    <row r="7871" spans="7:7" x14ac:dyDescent="0.25">
      <c r="G7871" s="54"/>
    </row>
    <row r="7872" spans="7:7" x14ac:dyDescent="0.25">
      <c r="G7872" s="54"/>
    </row>
    <row r="7873" spans="7:7" x14ac:dyDescent="0.25">
      <c r="G7873" s="54"/>
    </row>
    <row r="7874" spans="7:7" x14ac:dyDescent="0.25">
      <c r="G7874" s="54"/>
    </row>
    <row r="7875" spans="7:7" x14ac:dyDescent="0.25">
      <c r="G7875" s="54"/>
    </row>
    <row r="7876" spans="7:7" x14ac:dyDescent="0.25">
      <c r="G7876" s="54"/>
    </row>
    <row r="7877" spans="7:7" x14ac:dyDescent="0.25">
      <c r="G7877" s="54"/>
    </row>
    <row r="7878" spans="7:7" x14ac:dyDescent="0.25">
      <c r="G7878" s="54"/>
    </row>
    <row r="7879" spans="7:7" x14ac:dyDescent="0.25">
      <c r="G7879" s="54"/>
    </row>
    <row r="7880" spans="7:7" x14ac:dyDescent="0.25">
      <c r="G7880" s="54"/>
    </row>
    <row r="7881" spans="7:7" x14ac:dyDescent="0.25">
      <c r="G7881" s="54"/>
    </row>
    <row r="7882" spans="7:7" x14ac:dyDescent="0.25">
      <c r="G7882" s="54"/>
    </row>
    <row r="7883" spans="7:7" x14ac:dyDescent="0.25">
      <c r="G7883" s="54"/>
    </row>
    <row r="7884" spans="7:7" x14ac:dyDescent="0.25">
      <c r="G7884" s="54"/>
    </row>
    <row r="7885" spans="7:7" x14ac:dyDescent="0.25">
      <c r="G7885" s="54"/>
    </row>
    <row r="7886" spans="7:7" x14ac:dyDescent="0.25">
      <c r="G7886" s="54"/>
    </row>
    <row r="7887" spans="7:7" x14ac:dyDescent="0.25">
      <c r="G7887" s="54"/>
    </row>
    <row r="7888" spans="7:7" x14ac:dyDescent="0.25">
      <c r="G7888" s="54"/>
    </row>
    <row r="7889" spans="7:7" x14ac:dyDescent="0.25">
      <c r="G7889" s="54"/>
    </row>
    <row r="7890" spans="7:7" x14ac:dyDescent="0.25">
      <c r="G7890" s="54"/>
    </row>
    <row r="7891" spans="7:7" x14ac:dyDescent="0.25">
      <c r="G7891" s="54"/>
    </row>
    <row r="7892" spans="7:7" x14ac:dyDescent="0.25">
      <c r="G7892" s="54"/>
    </row>
    <row r="7893" spans="7:7" x14ac:dyDescent="0.25">
      <c r="G7893" s="54"/>
    </row>
    <row r="7894" spans="7:7" x14ac:dyDescent="0.25">
      <c r="G7894" s="54"/>
    </row>
    <row r="7895" spans="7:7" x14ac:dyDescent="0.25">
      <c r="G7895" s="54"/>
    </row>
    <row r="7896" spans="7:7" x14ac:dyDescent="0.25">
      <c r="G7896" s="54"/>
    </row>
    <row r="7897" spans="7:7" x14ac:dyDescent="0.25">
      <c r="G7897" s="54"/>
    </row>
    <row r="7898" spans="7:7" x14ac:dyDescent="0.25">
      <c r="G7898" s="54"/>
    </row>
    <row r="7899" spans="7:7" x14ac:dyDescent="0.25">
      <c r="G7899" s="54"/>
    </row>
    <row r="7900" spans="7:7" x14ac:dyDescent="0.25">
      <c r="G7900" s="54"/>
    </row>
    <row r="7901" spans="7:7" x14ac:dyDescent="0.25">
      <c r="G7901" s="54"/>
    </row>
    <row r="7902" spans="7:7" x14ac:dyDescent="0.25">
      <c r="G7902" s="54"/>
    </row>
    <row r="7903" spans="7:7" x14ac:dyDescent="0.25">
      <c r="G7903" s="54"/>
    </row>
    <row r="7904" spans="7:7" x14ac:dyDescent="0.25">
      <c r="G7904" s="54"/>
    </row>
    <row r="7905" spans="7:7" x14ac:dyDescent="0.25">
      <c r="G7905" s="54"/>
    </row>
    <row r="7906" spans="7:7" x14ac:dyDescent="0.25">
      <c r="G7906" s="54"/>
    </row>
    <row r="7907" spans="7:7" x14ac:dyDescent="0.25">
      <c r="G7907" s="54"/>
    </row>
    <row r="7908" spans="7:7" x14ac:dyDescent="0.25">
      <c r="G7908" s="54"/>
    </row>
    <row r="7909" spans="7:7" x14ac:dyDescent="0.25">
      <c r="G7909" s="54"/>
    </row>
    <row r="7910" spans="7:7" x14ac:dyDescent="0.25">
      <c r="G7910" s="54"/>
    </row>
    <row r="7911" spans="7:7" x14ac:dyDescent="0.25">
      <c r="G7911" s="54"/>
    </row>
    <row r="7912" spans="7:7" x14ac:dyDescent="0.25">
      <c r="G7912" s="54"/>
    </row>
    <row r="7913" spans="7:7" x14ac:dyDescent="0.25">
      <c r="G7913" s="54"/>
    </row>
    <row r="7914" spans="7:7" x14ac:dyDescent="0.25">
      <c r="G7914" s="54"/>
    </row>
    <row r="7915" spans="7:7" x14ac:dyDescent="0.25">
      <c r="G7915" s="54"/>
    </row>
    <row r="7916" spans="7:7" x14ac:dyDescent="0.25">
      <c r="G7916" s="54"/>
    </row>
    <row r="7917" spans="7:7" x14ac:dyDescent="0.25">
      <c r="G7917" s="54"/>
    </row>
    <row r="7918" spans="7:7" x14ac:dyDescent="0.25">
      <c r="G7918" s="54"/>
    </row>
    <row r="7919" spans="7:7" x14ac:dyDescent="0.25">
      <c r="G7919" s="54"/>
    </row>
    <row r="7920" spans="7:7" x14ac:dyDescent="0.25">
      <c r="G7920" s="54"/>
    </row>
    <row r="7921" spans="7:7" x14ac:dyDescent="0.25">
      <c r="G7921" s="54"/>
    </row>
    <row r="7922" spans="7:7" x14ac:dyDescent="0.25">
      <c r="G7922" s="54"/>
    </row>
    <row r="7923" spans="7:7" x14ac:dyDescent="0.25">
      <c r="G7923" s="54"/>
    </row>
    <row r="7924" spans="7:7" x14ac:dyDescent="0.25">
      <c r="G7924" s="54"/>
    </row>
    <row r="7925" spans="7:7" x14ac:dyDescent="0.25">
      <c r="G7925" s="54"/>
    </row>
    <row r="7926" spans="7:7" x14ac:dyDescent="0.25">
      <c r="G7926" s="54"/>
    </row>
    <row r="7927" spans="7:7" x14ac:dyDescent="0.25">
      <c r="G7927" s="54"/>
    </row>
    <row r="7928" spans="7:7" x14ac:dyDescent="0.25">
      <c r="G7928" s="54"/>
    </row>
    <row r="7929" spans="7:7" x14ac:dyDescent="0.25">
      <c r="G7929" s="54"/>
    </row>
    <row r="7930" spans="7:7" x14ac:dyDescent="0.25">
      <c r="G7930" s="54"/>
    </row>
    <row r="7931" spans="7:7" x14ac:dyDescent="0.25">
      <c r="G7931" s="54"/>
    </row>
    <row r="7932" spans="7:7" x14ac:dyDescent="0.25">
      <c r="G7932" s="54"/>
    </row>
    <row r="7933" spans="7:7" x14ac:dyDescent="0.25">
      <c r="G7933" s="54"/>
    </row>
    <row r="7934" spans="7:7" x14ac:dyDescent="0.25">
      <c r="G7934" s="54"/>
    </row>
    <row r="7935" spans="7:7" x14ac:dyDescent="0.25">
      <c r="G7935" s="54"/>
    </row>
    <row r="7936" spans="7:7" x14ac:dyDescent="0.25">
      <c r="G7936" s="54"/>
    </row>
    <row r="7937" spans="7:7" x14ac:dyDescent="0.25">
      <c r="G7937" s="54"/>
    </row>
    <row r="7938" spans="7:7" x14ac:dyDescent="0.25">
      <c r="G7938" s="54"/>
    </row>
    <row r="7939" spans="7:7" x14ac:dyDescent="0.25">
      <c r="G7939" s="54"/>
    </row>
    <row r="7940" spans="7:7" x14ac:dyDescent="0.25">
      <c r="G7940" s="54"/>
    </row>
    <row r="7941" spans="7:7" x14ac:dyDescent="0.25">
      <c r="G7941" s="54"/>
    </row>
    <row r="7942" spans="7:7" x14ac:dyDescent="0.25">
      <c r="G7942" s="54"/>
    </row>
    <row r="7943" spans="7:7" x14ac:dyDescent="0.25">
      <c r="G7943" s="54"/>
    </row>
    <row r="7944" spans="7:7" x14ac:dyDescent="0.25">
      <c r="G7944" s="54"/>
    </row>
    <row r="7945" spans="7:7" x14ac:dyDescent="0.25">
      <c r="G7945" s="54"/>
    </row>
    <row r="7946" spans="7:7" x14ac:dyDescent="0.25">
      <c r="G7946" s="54"/>
    </row>
    <row r="7947" spans="7:7" x14ac:dyDescent="0.25">
      <c r="G7947" s="54"/>
    </row>
    <row r="7948" spans="7:7" x14ac:dyDescent="0.25">
      <c r="G7948" s="54"/>
    </row>
    <row r="7949" spans="7:7" x14ac:dyDescent="0.25">
      <c r="G7949" s="54"/>
    </row>
    <row r="7950" spans="7:7" x14ac:dyDescent="0.25">
      <c r="G7950" s="54"/>
    </row>
    <row r="7951" spans="7:7" x14ac:dyDescent="0.25">
      <c r="G7951" s="54"/>
    </row>
    <row r="7952" spans="7:7" x14ac:dyDescent="0.25">
      <c r="G7952" s="54"/>
    </row>
    <row r="7953" spans="7:7" x14ac:dyDescent="0.25">
      <c r="G7953" s="54"/>
    </row>
    <row r="7954" spans="7:7" x14ac:dyDescent="0.25">
      <c r="G7954" s="54"/>
    </row>
    <row r="7955" spans="7:7" x14ac:dyDescent="0.25">
      <c r="G7955" s="54"/>
    </row>
    <row r="7956" spans="7:7" x14ac:dyDescent="0.25">
      <c r="G7956" s="54"/>
    </row>
    <row r="7957" spans="7:7" x14ac:dyDescent="0.25">
      <c r="G7957" s="54"/>
    </row>
    <row r="7958" spans="7:7" x14ac:dyDescent="0.25">
      <c r="G7958" s="54"/>
    </row>
    <row r="7959" spans="7:7" x14ac:dyDescent="0.25">
      <c r="G7959" s="54"/>
    </row>
    <row r="7960" spans="7:7" x14ac:dyDescent="0.25">
      <c r="G7960" s="54"/>
    </row>
    <row r="7961" spans="7:7" x14ac:dyDescent="0.25">
      <c r="G7961" s="54"/>
    </row>
    <row r="7962" spans="7:7" x14ac:dyDescent="0.25">
      <c r="G7962" s="54"/>
    </row>
    <row r="7963" spans="7:7" x14ac:dyDescent="0.25">
      <c r="G7963" s="54"/>
    </row>
    <row r="7964" spans="7:7" x14ac:dyDescent="0.25">
      <c r="G7964" s="54"/>
    </row>
    <row r="7965" spans="7:7" x14ac:dyDescent="0.25">
      <c r="G7965" s="54"/>
    </row>
    <row r="7966" spans="7:7" x14ac:dyDescent="0.25">
      <c r="G7966" s="54"/>
    </row>
    <row r="7967" spans="7:7" x14ac:dyDescent="0.25">
      <c r="G7967" s="54"/>
    </row>
    <row r="7968" spans="7:7" x14ac:dyDescent="0.25">
      <c r="G7968" s="54"/>
    </row>
    <row r="7969" spans="7:7" x14ac:dyDescent="0.25">
      <c r="G7969" s="54"/>
    </row>
    <row r="7970" spans="7:7" x14ac:dyDescent="0.25">
      <c r="G7970" s="54"/>
    </row>
    <row r="7971" spans="7:7" x14ac:dyDescent="0.25">
      <c r="G7971" s="54"/>
    </row>
    <row r="7972" spans="7:7" x14ac:dyDescent="0.25">
      <c r="G7972" s="54"/>
    </row>
    <row r="7973" spans="7:7" x14ac:dyDescent="0.25">
      <c r="G7973" s="54"/>
    </row>
    <row r="7974" spans="7:7" x14ac:dyDescent="0.25">
      <c r="G7974" s="54"/>
    </row>
    <row r="7975" spans="7:7" x14ac:dyDescent="0.25">
      <c r="G7975" s="54"/>
    </row>
    <row r="7976" spans="7:7" x14ac:dyDescent="0.25">
      <c r="G7976" s="54"/>
    </row>
    <row r="7977" spans="7:7" x14ac:dyDescent="0.25">
      <c r="G7977" s="54"/>
    </row>
    <row r="7978" spans="7:7" x14ac:dyDescent="0.25">
      <c r="G7978" s="54"/>
    </row>
    <row r="7979" spans="7:7" x14ac:dyDescent="0.25">
      <c r="G7979" s="54"/>
    </row>
    <row r="7980" spans="7:7" x14ac:dyDescent="0.25">
      <c r="G7980" s="54"/>
    </row>
    <row r="7981" spans="7:7" x14ac:dyDescent="0.25">
      <c r="G7981" s="54"/>
    </row>
    <row r="7982" spans="7:7" x14ac:dyDescent="0.25">
      <c r="G7982" s="54"/>
    </row>
    <row r="7983" spans="7:7" x14ac:dyDescent="0.25">
      <c r="G7983" s="54"/>
    </row>
    <row r="7984" spans="7:7" x14ac:dyDescent="0.25">
      <c r="G7984" s="54"/>
    </row>
    <row r="7985" spans="7:7" x14ac:dyDescent="0.25">
      <c r="G7985" s="54"/>
    </row>
    <row r="7986" spans="7:7" x14ac:dyDescent="0.25">
      <c r="G7986" s="54"/>
    </row>
    <row r="7987" spans="7:7" x14ac:dyDescent="0.25">
      <c r="G7987" s="54"/>
    </row>
    <row r="7988" spans="7:7" x14ac:dyDescent="0.25">
      <c r="G7988" s="54"/>
    </row>
    <row r="7989" spans="7:7" x14ac:dyDescent="0.25">
      <c r="G7989" s="54"/>
    </row>
    <row r="7990" spans="7:7" x14ac:dyDescent="0.25">
      <c r="G7990" s="54"/>
    </row>
    <row r="7991" spans="7:7" x14ac:dyDescent="0.25">
      <c r="G7991" s="54"/>
    </row>
    <row r="7992" spans="7:7" x14ac:dyDescent="0.25">
      <c r="G7992" s="54"/>
    </row>
    <row r="7993" spans="7:7" x14ac:dyDescent="0.25">
      <c r="G7993" s="54"/>
    </row>
    <row r="7994" spans="7:7" x14ac:dyDescent="0.25">
      <c r="G7994" s="54"/>
    </row>
    <row r="7995" spans="7:7" x14ac:dyDescent="0.25">
      <c r="G7995" s="54"/>
    </row>
    <row r="7996" spans="7:7" x14ac:dyDescent="0.25">
      <c r="G7996" s="54"/>
    </row>
    <row r="7997" spans="7:7" x14ac:dyDescent="0.25">
      <c r="G7997" s="54"/>
    </row>
    <row r="7998" spans="7:7" x14ac:dyDescent="0.25">
      <c r="G7998" s="54"/>
    </row>
    <row r="7999" spans="7:7" x14ac:dyDescent="0.25">
      <c r="G7999" s="54"/>
    </row>
    <row r="8000" spans="7:7" x14ac:dyDescent="0.25">
      <c r="G8000" s="54"/>
    </row>
    <row r="8001" spans="7:7" x14ac:dyDescent="0.25">
      <c r="G8001" s="54"/>
    </row>
    <row r="8002" spans="7:7" x14ac:dyDescent="0.25">
      <c r="G8002" s="54"/>
    </row>
    <row r="8003" spans="7:7" x14ac:dyDescent="0.25">
      <c r="G8003" s="54"/>
    </row>
    <row r="8004" spans="7:7" x14ac:dyDescent="0.25">
      <c r="G8004" s="54"/>
    </row>
    <row r="8005" spans="7:7" x14ac:dyDescent="0.25">
      <c r="G8005" s="54"/>
    </row>
    <row r="8006" spans="7:7" x14ac:dyDescent="0.25">
      <c r="G8006" s="54"/>
    </row>
    <row r="8007" spans="7:7" x14ac:dyDescent="0.25">
      <c r="G8007" s="54"/>
    </row>
    <row r="8008" spans="7:7" x14ac:dyDescent="0.25">
      <c r="G8008" s="54"/>
    </row>
    <row r="8009" spans="7:7" x14ac:dyDescent="0.25">
      <c r="G8009" s="54"/>
    </row>
    <row r="8010" spans="7:7" x14ac:dyDescent="0.25">
      <c r="G8010" s="54"/>
    </row>
    <row r="8011" spans="7:7" x14ac:dyDescent="0.25">
      <c r="G8011" s="54"/>
    </row>
    <row r="8012" spans="7:7" x14ac:dyDescent="0.25">
      <c r="G8012" s="54"/>
    </row>
    <row r="8013" spans="7:7" x14ac:dyDescent="0.25">
      <c r="G8013" s="54"/>
    </row>
    <row r="8014" spans="7:7" x14ac:dyDescent="0.25">
      <c r="G8014" s="54"/>
    </row>
    <row r="8015" spans="7:7" x14ac:dyDescent="0.25">
      <c r="G8015" s="54"/>
    </row>
    <row r="8016" spans="7:7" x14ac:dyDescent="0.25">
      <c r="G8016" s="54"/>
    </row>
    <row r="8017" spans="7:7" x14ac:dyDescent="0.25">
      <c r="G8017" s="54"/>
    </row>
    <row r="8018" spans="7:7" x14ac:dyDescent="0.25">
      <c r="G8018" s="54"/>
    </row>
    <row r="8019" spans="7:7" x14ac:dyDescent="0.25">
      <c r="G8019" s="54"/>
    </row>
    <row r="8020" spans="7:7" x14ac:dyDescent="0.25">
      <c r="G8020" s="54"/>
    </row>
    <row r="8021" spans="7:7" x14ac:dyDescent="0.25">
      <c r="G8021" s="54"/>
    </row>
    <row r="8022" spans="7:7" x14ac:dyDescent="0.25">
      <c r="G8022" s="54"/>
    </row>
    <row r="8023" spans="7:7" x14ac:dyDescent="0.25">
      <c r="G8023" s="54"/>
    </row>
    <row r="8024" spans="7:7" x14ac:dyDescent="0.25">
      <c r="G8024" s="54"/>
    </row>
    <row r="8025" spans="7:7" x14ac:dyDescent="0.25">
      <c r="G8025" s="54"/>
    </row>
    <row r="8026" spans="7:7" x14ac:dyDescent="0.25">
      <c r="G8026" s="54"/>
    </row>
    <row r="8027" spans="7:7" x14ac:dyDescent="0.25">
      <c r="G8027" s="54"/>
    </row>
    <row r="8028" spans="7:7" x14ac:dyDescent="0.25">
      <c r="G8028" s="54"/>
    </row>
    <row r="8029" spans="7:7" x14ac:dyDescent="0.25">
      <c r="G8029" s="54"/>
    </row>
    <row r="8030" spans="7:7" x14ac:dyDescent="0.25">
      <c r="G8030" s="54"/>
    </row>
    <row r="8031" spans="7:7" x14ac:dyDescent="0.25">
      <c r="G8031" s="54"/>
    </row>
    <row r="8032" spans="7:7" x14ac:dyDescent="0.25">
      <c r="G8032" s="54"/>
    </row>
    <row r="8033" spans="7:7" x14ac:dyDescent="0.25">
      <c r="G8033" s="54"/>
    </row>
    <row r="8034" spans="7:7" x14ac:dyDescent="0.25">
      <c r="G8034" s="54"/>
    </row>
    <row r="8035" spans="7:7" x14ac:dyDescent="0.25">
      <c r="G8035" s="54"/>
    </row>
    <row r="8036" spans="7:7" x14ac:dyDescent="0.25">
      <c r="G8036" s="54"/>
    </row>
    <row r="8037" spans="7:7" x14ac:dyDescent="0.25">
      <c r="G8037" s="54"/>
    </row>
    <row r="8038" spans="7:7" x14ac:dyDescent="0.25">
      <c r="G8038" s="54"/>
    </row>
    <row r="8039" spans="7:7" x14ac:dyDescent="0.25">
      <c r="G8039" s="54"/>
    </row>
    <row r="8040" spans="7:7" x14ac:dyDescent="0.25">
      <c r="G8040" s="54"/>
    </row>
    <row r="8041" spans="7:7" x14ac:dyDescent="0.25">
      <c r="G8041" s="54"/>
    </row>
    <row r="8042" spans="7:7" x14ac:dyDescent="0.25">
      <c r="G8042" s="54"/>
    </row>
    <row r="8043" spans="7:7" x14ac:dyDescent="0.25">
      <c r="G8043" s="54"/>
    </row>
    <row r="8044" spans="7:7" x14ac:dyDescent="0.25">
      <c r="G8044" s="54"/>
    </row>
    <row r="8045" spans="7:7" x14ac:dyDescent="0.25">
      <c r="G8045" s="54"/>
    </row>
    <row r="8046" spans="7:7" x14ac:dyDescent="0.25">
      <c r="G8046" s="54"/>
    </row>
    <row r="8047" spans="7:7" x14ac:dyDescent="0.25">
      <c r="G8047" s="54"/>
    </row>
    <row r="8048" spans="7:7" x14ac:dyDescent="0.25">
      <c r="G8048" s="54"/>
    </row>
    <row r="8049" spans="7:7" x14ac:dyDescent="0.25">
      <c r="G8049" s="54"/>
    </row>
    <row r="8050" spans="7:7" x14ac:dyDescent="0.25">
      <c r="G8050" s="54"/>
    </row>
    <row r="8051" spans="7:7" x14ac:dyDescent="0.25">
      <c r="G8051" s="54"/>
    </row>
    <row r="8052" spans="7:7" x14ac:dyDescent="0.25">
      <c r="G8052" s="54"/>
    </row>
    <row r="8053" spans="7:7" x14ac:dyDescent="0.25">
      <c r="G8053" s="54"/>
    </row>
    <row r="8054" spans="7:7" x14ac:dyDescent="0.25">
      <c r="G8054" s="54"/>
    </row>
    <row r="8055" spans="7:7" x14ac:dyDescent="0.25">
      <c r="G8055" s="54"/>
    </row>
    <row r="8056" spans="7:7" x14ac:dyDescent="0.25">
      <c r="G8056" s="54"/>
    </row>
    <row r="8057" spans="7:7" x14ac:dyDescent="0.25">
      <c r="G8057" s="54"/>
    </row>
    <row r="8058" spans="7:7" x14ac:dyDescent="0.25">
      <c r="G8058" s="54"/>
    </row>
    <row r="8059" spans="7:7" x14ac:dyDescent="0.25">
      <c r="G8059" s="54"/>
    </row>
    <row r="8060" spans="7:7" x14ac:dyDescent="0.25">
      <c r="G8060" s="54"/>
    </row>
    <row r="8061" spans="7:7" x14ac:dyDescent="0.25">
      <c r="G8061" s="54"/>
    </row>
    <row r="8062" spans="7:7" x14ac:dyDescent="0.25">
      <c r="G8062" s="54"/>
    </row>
    <row r="8063" spans="7:7" x14ac:dyDescent="0.25">
      <c r="G8063" s="54"/>
    </row>
    <row r="8064" spans="7:7" x14ac:dyDescent="0.25">
      <c r="G8064" s="54"/>
    </row>
    <row r="8065" spans="7:7" x14ac:dyDescent="0.25">
      <c r="G8065" s="54"/>
    </row>
    <row r="8066" spans="7:7" x14ac:dyDescent="0.25">
      <c r="G8066" s="54"/>
    </row>
    <row r="8067" spans="7:7" x14ac:dyDescent="0.25">
      <c r="G8067" s="54"/>
    </row>
    <row r="8068" spans="7:7" x14ac:dyDescent="0.25">
      <c r="G8068" s="54"/>
    </row>
    <row r="8069" spans="7:7" x14ac:dyDescent="0.25">
      <c r="G8069" s="54"/>
    </row>
    <row r="8070" spans="7:7" x14ac:dyDescent="0.25">
      <c r="G8070" s="54"/>
    </row>
    <row r="8071" spans="7:7" x14ac:dyDescent="0.25">
      <c r="G8071" s="54"/>
    </row>
    <row r="8072" spans="7:7" x14ac:dyDescent="0.25">
      <c r="G8072" s="54"/>
    </row>
    <row r="8073" spans="7:7" x14ac:dyDescent="0.25">
      <c r="G8073" s="54"/>
    </row>
    <row r="8074" spans="7:7" x14ac:dyDescent="0.25">
      <c r="G8074" s="54"/>
    </row>
    <row r="8075" spans="7:7" x14ac:dyDescent="0.25">
      <c r="G8075" s="54"/>
    </row>
    <row r="8076" spans="7:7" x14ac:dyDescent="0.25">
      <c r="G8076" s="54"/>
    </row>
    <row r="8077" spans="7:7" x14ac:dyDescent="0.25">
      <c r="G8077" s="54"/>
    </row>
    <row r="8078" spans="7:7" x14ac:dyDescent="0.25">
      <c r="G8078" s="54"/>
    </row>
    <row r="8079" spans="7:7" x14ac:dyDescent="0.25">
      <c r="G8079" s="54"/>
    </row>
    <row r="8080" spans="7:7" x14ac:dyDescent="0.25">
      <c r="G8080" s="54"/>
    </row>
    <row r="8081" spans="7:7" x14ac:dyDescent="0.25">
      <c r="G8081" s="54"/>
    </row>
    <row r="8082" spans="7:7" x14ac:dyDescent="0.25">
      <c r="G8082" s="54"/>
    </row>
    <row r="8083" spans="7:7" x14ac:dyDescent="0.25">
      <c r="G8083" s="54"/>
    </row>
    <row r="8084" spans="7:7" x14ac:dyDescent="0.25">
      <c r="G8084" s="54"/>
    </row>
    <row r="8085" spans="7:7" x14ac:dyDescent="0.25">
      <c r="G8085" s="54"/>
    </row>
    <row r="8086" spans="7:7" x14ac:dyDescent="0.25">
      <c r="G8086" s="54"/>
    </row>
    <row r="8087" spans="7:7" x14ac:dyDescent="0.25">
      <c r="G8087" s="54"/>
    </row>
    <row r="8088" spans="7:7" x14ac:dyDescent="0.25">
      <c r="G8088" s="54"/>
    </row>
    <row r="8089" spans="7:7" x14ac:dyDescent="0.25">
      <c r="G8089" s="54"/>
    </row>
    <row r="8090" spans="7:7" x14ac:dyDescent="0.25">
      <c r="G8090" s="54"/>
    </row>
    <row r="8091" spans="7:7" x14ac:dyDescent="0.25">
      <c r="G8091" s="54"/>
    </row>
    <row r="8092" spans="7:7" x14ac:dyDescent="0.25">
      <c r="G8092" s="54"/>
    </row>
    <row r="8093" spans="7:7" x14ac:dyDescent="0.25">
      <c r="G8093" s="54"/>
    </row>
    <row r="8094" spans="7:7" x14ac:dyDescent="0.25">
      <c r="G8094" s="54"/>
    </row>
    <row r="8095" spans="7:7" x14ac:dyDescent="0.25">
      <c r="G8095" s="54"/>
    </row>
    <row r="8096" spans="7:7" x14ac:dyDescent="0.25">
      <c r="G8096" s="54"/>
    </row>
    <row r="8097" spans="7:7" x14ac:dyDescent="0.25">
      <c r="G8097" s="54"/>
    </row>
    <row r="8098" spans="7:7" x14ac:dyDescent="0.25">
      <c r="G8098" s="54"/>
    </row>
    <row r="8099" spans="7:7" x14ac:dyDescent="0.25">
      <c r="G8099" s="54"/>
    </row>
    <row r="8100" spans="7:7" x14ac:dyDescent="0.25">
      <c r="G8100" s="54"/>
    </row>
    <row r="8101" spans="7:7" x14ac:dyDescent="0.25">
      <c r="G8101" s="54"/>
    </row>
    <row r="8102" spans="7:7" x14ac:dyDescent="0.25">
      <c r="G8102" s="54"/>
    </row>
    <row r="8103" spans="7:7" x14ac:dyDescent="0.25">
      <c r="G8103" s="54"/>
    </row>
    <row r="8104" spans="7:7" x14ac:dyDescent="0.25">
      <c r="G8104" s="54"/>
    </row>
    <row r="8105" spans="7:7" x14ac:dyDescent="0.25">
      <c r="G8105" s="54"/>
    </row>
    <row r="8106" spans="7:7" x14ac:dyDescent="0.25">
      <c r="G8106" s="54"/>
    </row>
    <row r="8107" spans="7:7" x14ac:dyDescent="0.25">
      <c r="G8107" s="54"/>
    </row>
    <row r="8108" spans="7:7" x14ac:dyDescent="0.25">
      <c r="G8108" s="54"/>
    </row>
    <row r="8109" spans="7:7" x14ac:dyDescent="0.25">
      <c r="G8109" s="54"/>
    </row>
    <row r="8110" spans="7:7" x14ac:dyDescent="0.25">
      <c r="G8110" s="54"/>
    </row>
    <row r="8111" spans="7:7" x14ac:dyDescent="0.25">
      <c r="G8111" s="54"/>
    </row>
    <row r="8112" spans="7:7" x14ac:dyDescent="0.25">
      <c r="G8112" s="54"/>
    </row>
    <row r="8113" spans="7:7" x14ac:dyDescent="0.25">
      <c r="G8113" s="54"/>
    </row>
    <row r="8114" spans="7:7" x14ac:dyDescent="0.25">
      <c r="G8114" s="54"/>
    </row>
    <row r="8115" spans="7:7" x14ac:dyDescent="0.25">
      <c r="G8115" s="54"/>
    </row>
    <row r="8116" spans="7:7" x14ac:dyDescent="0.25">
      <c r="G8116" s="54"/>
    </row>
    <row r="8117" spans="7:7" x14ac:dyDescent="0.25">
      <c r="G8117" s="54"/>
    </row>
    <row r="8118" spans="7:7" x14ac:dyDescent="0.25">
      <c r="G8118" s="54"/>
    </row>
    <row r="8119" spans="7:7" x14ac:dyDescent="0.25">
      <c r="G8119" s="54"/>
    </row>
    <row r="8120" spans="7:7" x14ac:dyDescent="0.25">
      <c r="G8120" s="54"/>
    </row>
    <row r="8121" spans="7:7" x14ac:dyDescent="0.25">
      <c r="G8121" s="54"/>
    </row>
    <row r="8122" spans="7:7" x14ac:dyDescent="0.25">
      <c r="G8122" s="54"/>
    </row>
    <row r="8123" spans="7:7" x14ac:dyDescent="0.25">
      <c r="G8123" s="54"/>
    </row>
    <row r="8124" spans="7:7" x14ac:dyDescent="0.25">
      <c r="G8124" s="54"/>
    </row>
    <row r="8125" spans="7:7" x14ac:dyDescent="0.25">
      <c r="G8125" s="54"/>
    </row>
    <row r="8126" spans="7:7" x14ac:dyDescent="0.25">
      <c r="G8126" s="54"/>
    </row>
    <row r="8127" spans="7:7" x14ac:dyDescent="0.25">
      <c r="G8127" s="54"/>
    </row>
    <row r="8128" spans="7:7" x14ac:dyDescent="0.25">
      <c r="G8128" s="54"/>
    </row>
    <row r="8129" spans="7:7" x14ac:dyDescent="0.25">
      <c r="G8129" s="54"/>
    </row>
    <row r="8130" spans="7:7" x14ac:dyDescent="0.25">
      <c r="G8130" s="54"/>
    </row>
    <row r="8131" spans="7:7" x14ac:dyDescent="0.25">
      <c r="G8131" s="54"/>
    </row>
    <row r="8132" spans="7:7" x14ac:dyDescent="0.25">
      <c r="G8132" s="54"/>
    </row>
    <row r="8133" spans="7:7" x14ac:dyDescent="0.25">
      <c r="G8133" s="54"/>
    </row>
    <row r="8134" spans="7:7" x14ac:dyDescent="0.25">
      <c r="G8134" s="54"/>
    </row>
    <row r="8135" spans="7:7" x14ac:dyDescent="0.25">
      <c r="G8135" s="54"/>
    </row>
    <row r="8136" spans="7:7" x14ac:dyDescent="0.25">
      <c r="G8136" s="54"/>
    </row>
    <row r="8137" spans="7:7" x14ac:dyDescent="0.25">
      <c r="G8137" s="54"/>
    </row>
    <row r="8138" spans="7:7" x14ac:dyDescent="0.25">
      <c r="G8138" s="54"/>
    </row>
    <row r="8139" spans="7:7" x14ac:dyDescent="0.25">
      <c r="G8139" s="54"/>
    </row>
    <row r="8140" spans="7:7" x14ac:dyDescent="0.25">
      <c r="G8140" s="54"/>
    </row>
    <row r="8141" spans="7:7" x14ac:dyDescent="0.25">
      <c r="G8141" s="54"/>
    </row>
    <row r="8142" spans="7:7" x14ac:dyDescent="0.25">
      <c r="G8142" s="54"/>
    </row>
    <row r="8143" spans="7:7" x14ac:dyDescent="0.25">
      <c r="G8143" s="54"/>
    </row>
    <row r="8144" spans="7:7" x14ac:dyDescent="0.25">
      <c r="G8144" s="54"/>
    </row>
    <row r="8145" spans="7:7" x14ac:dyDescent="0.25">
      <c r="G8145" s="54"/>
    </row>
    <row r="8146" spans="7:7" x14ac:dyDescent="0.25">
      <c r="G8146" s="54"/>
    </row>
    <row r="8147" spans="7:7" x14ac:dyDescent="0.25">
      <c r="G8147" s="54"/>
    </row>
    <row r="8148" spans="7:7" x14ac:dyDescent="0.25">
      <c r="G8148" s="54"/>
    </row>
    <row r="8149" spans="7:7" x14ac:dyDescent="0.25">
      <c r="G8149" s="54"/>
    </row>
    <row r="8150" spans="7:7" x14ac:dyDescent="0.25">
      <c r="G8150" s="54"/>
    </row>
    <row r="8151" spans="7:7" x14ac:dyDescent="0.25">
      <c r="G8151" s="54"/>
    </row>
    <row r="8152" spans="7:7" x14ac:dyDescent="0.25">
      <c r="G8152" s="54"/>
    </row>
    <row r="8153" spans="7:7" x14ac:dyDescent="0.25">
      <c r="G8153" s="54"/>
    </row>
    <row r="8154" spans="7:7" x14ac:dyDescent="0.25">
      <c r="G8154" s="54"/>
    </row>
    <row r="8155" spans="7:7" x14ac:dyDescent="0.25">
      <c r="G8155" s="54"/>
    </row>
    <row r="8156" spans="7:7" x14ac:dyDescent="0.25">
      <c r="G8156" s="54"/>
    </row>
    <row r="8157" spans="7:7" x14ac:dyDescent="0.25">
      <c r="G8157" s="54"/>
    </row>
    <row r="8158" spans="7:7" x14ac:dyDescent="0.25">
      <c r="G8158" s="54"/>
    </row>
    <row r="8159" spans="7:7" x14ac:dyDescent="0.25">
      <c r="G8159" s="54"/>
    </row>
    <row r="8160" spans="7:7" x14ac:dyDescent="0.25">
      <c r="G8160" s="54"/>
    </row>
    <row r="8161" spans="7:7" x14ac:dyDescent="0.25">
      <c r="G8161" s="54"/>
    </row>
    <row r="8162" spans="7:7" x14ac:dyDescent="0.25">
      <c r="G8162" s="54"/>
    </row>
    <row r="8163" spans="7:7" x14ac:dyDescent="0.25">
      <c r="G8163" s="54"/>
    </row>
    <row r="8164" spans="7:7" x14ac:dyDescent="0.25">
      <c r="G8164" s="54"/>
    </row>
    <row r="8165" spans="7:7" x14ac:dyDescent="0.25">
      <c r="G8165" s="54"/>
    </row>
    <row r="8166" spans="7:7" x14ac:dyDescent="0.25">
      <c r="G8166" s="54"/>
    </row>
    <row r="8167" spans="7:7" x14ac:dyDescent="0.25">
      <c r="G8167" s="54"/>
    </row>
    <row r="8168" spans="7:7" x14ac:dyDescent="0.25">
      <c r="G8168" s="54"/>
    </row>
    <row r="8169" spans="7:7" x14ac:dyDescent="0.25">
      <c r="G8169" s="54"/>
    </row>
    <row r="8170" spans="7:7" x14ac:dyDescent="0.25">
      <c r="G8170" s="54"/>
    </row>
    <row r="8171" spans="7:7" x14ac:dyDescent="0.25">
      <c r="G8171" s="54"/>
    </row>
    <row r="8172" spans="7:7" x14ac:dyDescent="0.25">
      <c r="G8172" s="54"/>
    </row>
    <row r="8173" spans="7:7" x14ac:dyDescent="0.25">
      <c r="G8173" s="54"/>
    </row>
    <row r="8174" spans="7:7" x14ac:dyDescent="0.25">
      <c r="G8174" s="54"/>
    </row>
    <row r="8175" spans="7:7" x14ac:dyDescent="0.25">
      <c r="G8175" s="54"/>
    </row>
    <row r="8176" spans="7:7" x14ac:dyDescent="0.25">
      <c r="G8176" s="54"/>
    </row>
    <row r="8177" spans="7:7" x14ac:dyDescent="0.25">
      <c r="G8177" s="54"/>
    </row>
    <row r="8178" spans="7:7" x14ac:dyDescent="0.25">
      <c r="G8178" s="54"/>
    </row>
    <row r="8179" spans="7:7" x14ac:dyDescent="0.25">
      <c r="G8179" s="54"/>
    </row>
    <row r="8180" spans="7:7" x14ac:dyDescent="0.25">
      <c r="G8180" s="54"/>
    </row>
    <row r="8181" spans="7:7" x14ac:dyDescent="0.25">
      <c r="G8181" s="54"/>
    </row>
    <row r="8182" spans="7:7" x14ac:dyDescent="0.25">
      <c r="G8182" s="54"/>
    </row>
    <row r="8183" spans="7:7" x14ac:dyDescent="0.25">
      <c r="G8183" s="54"/>
    </row>
    <row r="8184" spans="7:7" x14ac:dyDescent="0.25">
      <c r="G8184" s="54"/>
    </row>
    <row r="8185" spans="7:7" x14ac:dyDescent="0.25">
      <c r="G8185" s="54"/>
    </row>
    <row r="8186" spans="7:7" x14ac:dyDescent="0.25">
      <c r="G8186" s="54"/>
    </row>
    <row r="8187" spans="7:7" x14ac:dyDescent="0.25">
      <c r="G8187" s="54"/>
    </row>
    <row r="8188" spans="7:7" x14ac:dyDescent="0.25">
      <c r="G8188" s="54"/>
    </row>
    <row r="8189" spans="7:7" x14ac:dyDescent="0.25">
      <c r="G8189" s="54"/>
    </row>
    <row r="8190" spans="7:7" x14ac:dyDescent="0.25">
      <c r="G8190" s="54"/>
    </row>
    <row r="8191" spans="7:7" x14ac:dyDescent="0.25">
      <c r="G8191" s="54"/>
    </row>
    <row r="8192" spans="7:7" x14ac:dyDescent="0.25">
      <c r="G8192" s="54"/>
    </row>
    <row r="8193" spans="7:7" x14ac:dyDescent="0.25">
      <c r="G8193" s="54"/>
    </row>
    <row r="8194" spans="7:7" x14ac:dyDescent="0.25">
      <c r="G8194" s="54"/>
    </row>
    <row r="8195" spans="7:7" x14ac:dyDescent="0.25">
      <c r="G8195" s="54"/>
    </row>
    <row r="8196" spans="7:7" x14ac:dyDescent="0.25">
      <c r="G8196" s="54"/>
    </row>
    <row r="8197" spans="7:7" x14ac:dyDescent="0.25">
      <c r="G8197" s="54"/>
    </row>
    <row r="8198" spans="7:7" x14ac:dyDescent="0.25">
      <c r="G8198" s="54"/>
    </row>
    <row r="8199" spans="7:7" x14ac:dyDescent="0.25">
      <c r="G8199" s="54"/>
    </row>
    <row r="8200" spans="7:7" x14ac:dyDescent="0.25">
      <c r="G8200" s="54"/>
    </row>
    <row r="8201" spans="7:7" x14ac:dyDescent="0.25">
      <c r="G8201" s="54"/>
    </row>
    <row r="8202" spans="7:7" x14ac:dyDescent="0.25">
      <c r="G8202" s="54"/>
    </row>
    <row r="8203" spans="7:7" x14ac:dyDescent="0.25">
      <c r="G8203" s="54"/>
    </row>
    <row r="8204" spans="7:7" x14ac:dyDescent="0.25">
      <c r="G8204" s="54"/>
    </row>
    <row r="8205" spans="7:7" x14ac:dyDescent="0.25">
      <c r="G8205" s="54"/>
    </row>
    <row r="8206" spans="7:7" x14ac:dyDescent="0.25">
      <c r="G8206" s="54"/>
    </row>
    <row r="8207" spans="7:7" x14ac:dyDescent="0.25">
      <c r="G8207" s="54"/>
    </row>
    <row r="8208" spans="7:7" x14ac:dyDescent="0.25">
      <c r="G8208" s="54"/>
    </row>
    <row r="8209" spans="7:7" x14ac:dyDescent="0.25">
      <c r="G8209" s="54"/>
    </row>
    <row r="8210" spans="7:7" x14ac:dyDescent="0.25">
      <c r="G8210" s="54"/>
    </row>
    <row r="8211" spans="7:7" x14ac:dyDescent="0.25">
      <c r="G8211" s="54"/>
    </row>
    <row r="8212" spans="7:7" x14ac:dyDescent="0.25">
      <c r="G8212" s="54"/>
    </row>
    <row r="8213" spans="7:7" x14ac:dyDescent="0.25">
      <c r="G8213" s="54"/>
    </row>
    <row r="8214" spans="7:7" x14ac:dyDescent="0.25">
      <c r="G8214" s="54"/>
    </row>
    <row r="8215" spans="7:7" x14ac:dyDescent="0.25">
      <c r="G8215" s="54"/>
    </row>
    <row r="8216" spans="7:7" x14ac:dyDescent="0.25">
      <c r="G8216" s="54"/>
    </row>
    <row r="8217" spans="7:7" x14ac:dyDescent="0.25">
      <c r="G8217" s="54"/>
    </row>
    <row r="8218" spans="7:7" x14ac:dyDescent="0.25">
      <c r="G8218" s="54"/>
    </row>
    <row r="8219" spans="7:7" x14ac:dyDescent="0.25">
      <c r="G8219" s="54"/>
    </row>
    <row r="8220" spans="7:7" x14ac:dyDescent="0.25">
      <c r="G8220" s="54"/>
    </row>
    <row r="8221" spans="7:7" x14ac:dyDescent="0.25">
      <c r="G8221" s="54"/>
    </row>
    <row r="8222" spans="7:7" x14ac:dyDescent="0.25">
      <c r="G8222" s="54"/>
    </row>
    <row r="8223" spans="7:7" x14ac:dyDescent="0.25">
      <c r="G8223" s="54"/>
    </row>
    <row r="8224" spans="7:7" x14ac:dyDescent="0.25">
      <c r="G8224" s="54"/>
    </row>
    <row r="8225" spans="7:7" x14ac:dyDescent="0.25">
      <c r="G8225" s="54"/>
    </row>
    <row r="8226" spans="7:7" x14ac:dyDescent="0.25">
      <c r="G8226" s="54"/>
    </row>
    <row r="8227" spans="7:7" x14ac:dyDescent="0.25">
      <c r="G8227" s="54"/>
    </row>
    <row r="8228" spans="7:7" x14ac:dyDescent="0.25">
      <c r="G8228" s="54"/>
    </row>
    <row r="8229" spans="7:7" x14ac:dyDescent="0.25">
      <c r="G8229" s="54"/>
    </row>
    <row r="8230" spans="7:7" x14ac:dyDescent="0.25">
      <c r="G8230" s="54"/>
    </row>
    <row r="8231" spans="7:7" x14ac:dyDescent="0.25">
      <c r="G8231" s="54"/>
    </row>
    <row r="8232" spans="7:7" x14ac:dyDescent="0.25">
      <c r="G8232" s="54"/>
    </row>
    <row r="8233" spans="7:7" x14ac:dyDescent="0.25">
      <c r="G8233" s="54"/>
    </row>
    <row r="8234" spans="7:7" x14ac:dyDescent="0.25">
      <c r="G8234" s="54"/>
    </row>
    <row r="8235" spans="7:7" x14ac:dyDescent="0.25">
      <c r="G8235" s="54"/>
    </row>
    <row r="8236" spans="7:7" x14ac:dyDescent="0.25">
      <c r="G8236" s="54"/>
    </row>
    <row r="8237" spans="7:7" x14ac:dyDescent="0.25">
      <c r="G8237" s="54"/>
    </row>
    <row r="8238" spans="7:7" x14ac:dyDescent="0.25">
      <c r="G8238" s="54"/>
    </row>
    <row r="8239" spans="7:7" x14ac:dyDescent="0.25">
      <c r="G8239" s="54"/>
    </row>
    <row r="8240" spans="7:7" x14ac:dyDescent="0.25">
      <c r="G8240" s="54"/>
    </row>
    <row r="8241" spans="7:7" x14ac:dyDescent="0.25">
      <c r="G8241" s="54"/>
    </row>
    <row r="8242" spans="7:7" x14ac:dyDescent="0.25">
      <c r="G8242" s="54"/>
    </row>
    <row r="8243" spans="7:7" x14ac:dyDescent="0.25">
      <c r="G8243" s="54"/>
    </row>
    <row r="8244" spans="7:7" x14ac:dyDescent="0.25">
      <c r="G8244" s="54"/>
    </row>
    <row r="8245" spans="7:7" x14ac:dyDescent="0.25">
      <c r="G8245" s="54"/>
    </row>
    <row r="8246" spans="7:7" x14ac:dyDescent="0.25">
      <c r="G8246" s="54"/>
    </row>
    <row r="8247" spans="7:7" x14ac:dyDescent="0.25">
      <c r="G8247" s="54"/>
    </row>
    <row r="8248" spans="7:7" x14ac:dyDescent="0.25">
      <c r="G8248" s="54"/>
    </row>
    <row r="8249" spans="7:7" x14ac:dyDescent="0.25">
      <c r="G8249" s="54"/>
    </row>
    <row r="8250" spans="7:7" x14ac:dyDescent="0.25">
      <c r="G8250" s="54"/>
    </row>
    <row r="8251" spans="7:7" x14ac:dyDescent="0.25">
      <c r="G8251" s="54"/>
    </row>
    <row r="8252" spans="7:7" x14ac:dyDescent="0.25">
      <c r="G8252" s="54"/>
    </row>
    <row r="8253" spans="7:7" x14ac:dyDescent="0.25">
      <c r="G8253" s="54"/>
    </row>
    <row r="8254" spans="7:7" x14ac:dyDescent="0.25">
      <c r="G8254" s="54"/>
    </row>
    <row r="8255" spans="7:7" x14ac:dyDescent="0.25">
      <c r="G8255" s="54"/>
    </row>
    <row r="8256" spans="7:7" x14ac:dyDescent="0.25">
      <c r="G8256" s="54"/>
    </row>
    <row r="8257" spans="7:7" x14ac:dyDescent="0.25">
      <c r="G8257" s="54"/>
    </row>
    <row r="8258" spans="7:7" x14ac:dyDescent="0.25">
      <c r="G8258" s="54"/>
    </row>
    <row r="8259" spans="7:7" x14ac:dyDescent="0.25">
      <c r="G8259" s="54"/>
    </row>
    <row r="8260" spans="7:7" x14ac:dyDescent="0.25">
      <c r="G8260" s="54"/>
    </row>
    <row r="8261" spans="7:7" x14ac:dyDescent="0.25">
      <c r="G8261" s="54"/>
    </row>
    <row r="8262" spans="7:7" x14ac:dyDescent="0.25">
      <c r="G8262" s="54"/>
    </row>
    <row r="8263" spans="7:7" x14ac:dyDescent="0.25">
      <c r="G8263" s="54"/>
    </row>
    <row r="8264" spans="7:7" x14ac:dyDescent="0.25">
      <c r="G8264" s="54"/>
    </row>
    <row r="8265" spans="7:7" x14ac:dyDescent="0.25">
      <c r="G8265" s="54"/>
    </row>
    <row r="8266" spans="7:7" x14ac:dyDescent="0.25">
      <c r="G8266" s="54"/>
    </row>
    <row r="8267" spans="7:7" x14ac:dyDescent="0.25">
      <c r="G8267" s="54"/>
    </row>
    <row r="8268" spans="7:7" x14ac:dyDescent="0.25">
      <c r="G8268" s="54"/>
    </row>
    <row r="8269" spans="7:7" x14ac:dyDescent="0.25">
      <c r="G8269" s="54"/>
    </row>
    <row r="8270" spans="7:7" x14ac:dyDescent="0.25">
      <c r="G8270" s="54"/>
    </row>
    <row r="8271" spans="7:7" x14ac:dyDescent="0.25">
      <c r="G8271" s="54"/>
    </row>
    <row r="8272" spans="7:7" x14ac:dyDescent="0.25">
      <c r="G8272" s="54"/>
    </row>
    <row r="8273" spans="7:7" x14ac:dyDescent="0.25">
      <c r="G8273" s="54"/>
    </row>
    <row r="8274" spans="7:7" x14ac:dyDescent="0.25">
      <c r="G8274" s="54"/>
    </row>
    <row r="8275" spans="7:7" x14ac:dyDescent="0.25">
      <c r="G8275" s="54"/>
    </row>
    <row r="8276" spans="7:7" x14ac:dyDescent="0.25">
      <c r="G8276" s="54"/>
    </row>
    <row r="8277" spans="7:7" x14ac:dyDescent="0.25">
      <c r="G8277" s="54"/>
    </row>
    <row r="8278" spans="7:7" x14ac:dyDescent="0.25">
      <c r="G8278" s="54"/>
    </row>
    <row r="8279" spans="7:7" x14ac:dyDescent="0.25">
      <c r="G8279" s="54"/>
    </row>
    <row r="8280" spans="7:7" x14ac:dyDescent="0.25">
      <c r="G8280" s="54"/>
    </row>
    <row r="8281" spans="7:7" x14ac:dyDescent="0.25">
      <c r="G8281" s="54"/>
    </row>
    <row r="8282" spans="7:7" x14ac:dyDescent="0.25">
      <c r="G8282" s="54"/>
    </row>
    <row r="8283" spans="7:7" x14ac:dyDescent="0.25">
      <c r="G8283" s="54"/>
    </row>
    <row r="8284" spans="7:7" x14ac:dyDescent="0.25">
      <c r="G8284" s="54"/>
    </row>
    <row r="8285" spans="7:7" x14ac:dyDescent="0.25">
      <c r="G8285" s="54"/>
    </row>
    <row r="8286" spans="7:7" x14ac:dyDescent="0.25">
      <c r="G8286" s="54"/>
    </row>
    <row r="8287" spans="7:7" x14ac:dyDescent="0.25">
      <c r="G8287" s="54"/>
    </row>
    <row r="8288" spans="7:7" x14ac:dyDescent="0.25">
      <c r="G8288" s="54"/>
    </row>
    <row r="8289" spans="7:7" x14ac:dyDescent="0.25">
      <c r="G8289" s="54"/>
    </row>
    <row r="8290" spans="7:7" x14ac:dyDescent="0.25">
      <c r="G8290" s="54"/>
    </row>
    <row r="8291" spans="7:7" x14ac:dyDescent="0.25">
      <c r="G8291" s="54"/>
    </row>
    <row r="8292" spans="7:7" x14ac:dyDescent="0.25">
      <c r="G8292" s="54"/>
    </row>
    <row r="8293" spans="7:7" x14ac:dyDescent="0.25">
      <c r="G8293" s="54"/>
    </row>
    <row r="8294" spans="7:7" x14ac:dyDescent="0.25">
      <c r="G8294" s="54"/>
    </row>
    <row r="8295" spans="7:7" x14ac:dyDescent="0.25">
      <c r="G8295" s="54"/>
    </row>
    <row r="8296" spans="7:7" x14ac:dyDescent="0.25">
      <c r="G8296" s="54"/>
    </row>
    <row r="8297" spans="7:7" x14ac:dyDescent="0.25">
      <c r="G8297" s="54"/>
    </row>
    <row r="8298" spans="7:7" x14ac:dyDescent="0.25">
      <c r="G8298" s="54"/>
    </row>
    <row r="8299" spans="7:7" x14ac:dyDescent="0.25">
      <c r="G8299" s="54"/>
    </row>
    <row r="8300" spans="7:7" x14ac:dyDescent="0.25">
      <c r="G8300" s="54"/>
    </row>
    <row r="8301" spans="7:7" x14ac:dyDescent="0.25">
      <c r="G8301" s="54"/>
    </row>
    <row r="8302" spans="7:7" x14ac:dyDescent="0.25">
      <c r="G8302" s="54"/>
    </row>
    <row r="8303" spans="7:7" x14ac:dyDescent="0.25">
      <c r="G8303" s="54"/>
    </row>
    <row r="8304" spans="7:7" x14ac:dyDescent="0.25">
      <c r="G8304" s="54"/>
    </row>
    <row r="8305" spans="7:7" x14ac:dyDescent="0.25">
      <c r="G8305" s="54"/>
    </row>
    <row r="8306" spans="7:7" x14ac:dyDescent="0.25">
      <c r="G8306" s="54"/>
    </row>
    <row r="8307" spans="7:7" x14ac:dyDescent="0.25">
      <c r="G8307" s="54"/>
    </row>
    <row r="8308" spans="7:7" x14ac:dyDescent="0.25">
      <c r="G8308" s="54"/>
    </row>
    <row r="8309" spans="7:7" x14ac:dyDescent="0.25">
      <c r="G8309" s="54"/>
    </row>
    <row r="8310" spans="7:7" x14ac:dyDescent="0.25">
      <c r="G8310" s="54"/>
    </row>
    <row r="8311" spans="7:7" x14ac:dyDescent="0.25">
      <c r="G8311" s="54"/>
    </row>
    <row r="8312" spans="7:7" x14ac:dyDescent="0.25">
      <c r="G8312" s="54"/>
    </row>
    <row r="8313" spans="7:7" x14ac:dyDescent="0.25">
      <c r="G8313" s="54"/>
    </row>
    <row r="8314" spans="7:7" x14ac:dyDescent="0.25">
      <c r="G8314" s="54"/>
    </row>
    <row r="8315" spans="7:7" x14ac:dyDescent="0.25">
      <c r="G8315" s="54"/>
    </row>
    <row r="8316" spans="7:7" x14ac:dyDescent="0.25">
      <c r="G8316" s="54"/>
    </row>
    <row r="8317" spans="7:7" x14ac:dyDescent="0.25">
      <c r="G8317" s="54"/>
    </row>
    <row r="8318" spans="7:7" x14ac:dyDescent="0.25">
      <c r="G8318" s="54"/>
    </row>
    <row r="8319" spans="7:7" x14ac:dyDescent="0.25">
      <c r="G8319" s="54"/>
    </row>
    <row r="8320" spans="7:7" x14ac:dyDescent="0.25">
      <c r="G8320" s="54"/>
    </row>
    <row r="8321" spans="7:7" x14ac:dyDescent="0.25">
      <c r="G8321" s="54"/>
    </row>
    <row r="8322" spans="7:7" x14ac:dyDescent="0.25">
      <c r="G8322" s="54"/>
    </row>
    <row r="8323" spans="7:7" x14ac:dyDescent="0.25">
      <c r="G8323" s="54"/>
    </row>
    <row r="8324" spans="7:7" x14ac:dyDescent="0.25">
      <c r="G8324" s="54"/>
    </row>
    <row r="8325" spans="7:7" x14ac:dyDescent="0.25">
      <c r="G8325" s="54"/>
    </row>
    <row r="8326" spans="7:7" x14ac:dyDescent="0.25">
      <c r="G8326" s="54"/>
    </row>
    <row r="8327" spans="7:7" x14ac:dyDescent="0.25">
      <c r="G8327" s="54"/>
    </row>
    <row r="8328" spans="7:7" x14ac:dyDescent="0.25">
      <c r="G8328" s="54"/>
    </row>
    <row r="8329" spans="7:7" x14ac:dyDescent="0.25">
      <c r="G8329" s="54"/>
    </row>
    <row r="8330" spans="7:7" x14ac:dyDescent="0.25">
      <c r="G8330" s="54"/>
    </row>
    <row r="8331" spans="7:7" x14ac:dyDescent="0.25">
      <c r="G8331" s="54"/>
    </row>
    <row r="8332" spans="7:7" x14ac:dyDescent="0.25">
      <c r="G8332" s="54"/>
    </row>
    <row r="8333" spans="7:7" x14ac:dyDescent="0.25">
      <c r="G8333" s="54"/>
    </row>
    <row r="8334" spans="7:7" x14ac:dyDescent="0.25">
      <c r="G8334" s="54"/>
    </row>
    <row r="8335" spans="7:7" x14ac:dyDescent="0.25">
      <c r="G8335" s="54"/>
    </row>
    <row r="8336" spans="7:7" x14ac:dyDescent="0.25">
      <c r="G8336" s="54"/>
    </row>
    <row r="8337" spans="7:7" x14ac:dyDescent="0.25">
      <c r="G8337" s="54"/>
    </row>
    <row r="8338" spans="7:7" x14ac:dyDescent="0.25">
      <c r="G8338" s="54"/>
    </row>
    <row r="8339" spans="7:7" x14ac:dyDescent="0.25">
      <c r="G8339" s="54"/>
    </row>
    <row r="8340" spans="7:7" x14ac:dyDescent="0.25">
      <c r="G8340" s="54"/>
    </row>
    <row r="8341" spans="7:7" x14ac:dyDescent="0.25">
      <c r="G8341" s="54"/>
    </row>
    <row r="8342" spans="7:7" x14ac:dyDescent="0.25">
      <c r="G8342" s="54"/>
    </row>
    <row r="8343" spans="7:7" x14ac:dyDescent="0.25">
      <c r="G8343" s="54"/>
    </row>
    <row r="8344" spans="7:7" x14ac:dyDescent="0.25">
      <c r="G8344" s="54"/>
    </row>
    <row r="8345" spans="7:7" x14ac:dyDescent="0.25">
      <c r="G8345" s="54"/>
    </row>
    <row r="8346" spans="7:7" x14ac:dyDescent="0.25">
      <c r="G8346" s="54"/>
    </row>
    <row r="8347" spans="7:7" x14ac:dyDescent="0.25">
      <c r="G8347" s="54"/>
    </row>
    <row r="8348" spans="7:7" x14ac:dyDescent="0.25">
      <c r="G8348" s="54"/>
    </row>
    <row r="8349" spans="7:7" x14ac:dyDescent="0.25">
      <c r="G8349" s="54"/>
    </row>
    <row r="8350" spans="7:7" x14ac:dyDescent="0.25">
      <c r="G8350" s="54"/>
    </row>
    <row r="8351" spans="7:7" x14ac:dyDescent="0.25">
      <c r="G8351" s="54"/>
    </row>
    <row r="8352" spans="7:7" x14ac:dyDescent="0.25">
      <c r="G8352" s="54"/>
    </row>
    <row r="8353" spans="7:7" x14ac:dyDescent="0.25">
      <c r="G8353" s="54"/>
    </row>
    <row r="8354" spans="7:7" x14ac:dyDescent="0.25">
      <c r="G8354" s="54"/>
    </row>
    <row r="8355" spans="7:7" x14ac:dyDescent="0.25">
      <c r="G8355" s="54"/>
    </row>
    <row r="8356" spans="7:7" x14ac:dyDescent="0.25">
      <c r="G8356" s="54"/>
    </row>
    <row r="8357" spans="7:7" x14ac:dyDescent="0.25">
      <c r="G8357" s="54"/>
    </row>
    <row r="8358" spans="7:7" x14ac:dyDescent="0.25">
      <c r="G8358" s="54"/>
    </row>
    <row r="8359" spans="7:7" x14ac:dyDescent="0.25">
      <c r="G8359" s="54"/>
    </row>
    <row r="8360" spans="7:7" x14ac:dyDescent="0.25">
      <c r="G8360" s="54"/>
    </row>
    <row r="8361" spans="7:7" x14ac:dyDescent="0.25">
      <c r="G8361" s="54"/>
    </row>
    <row r="8362" spans="7:7" x14ac:dyDescent="0.25">
      <c r="G8362" s="54"/>
    </row>
    <row r="8363" spans="7:7" x14ac:dyDescent="0.25">
      <c r="G8363" s="54"/>
    </row>
    <row r="8364" spans="7:7" x14ac:dyDescent="0.25">
      <c r="G8364" s="54"/>
    </row>
    <row r="8365" spans="7:7" x14ac:dyDescent="0.25">
      <c r="G8365" s="54"/>
    </row>
    <row r="8366" spans="7:7" x14ac:dyDescent="0.25">
      <c r="G8366" s="54"/>
    </row>
    <row r="8367" spans="7:7" x14ac:dyDescent="0.25">
      <c r="G8367" s="54"/>
    </row>
    <row r="8368" spans="7:7" x14ac:dyDescent="0.25">
      <c r="G8368" s="54"/>
    </row>
    <row r="8369" spans="7:7" x14ac:dyDescent="0.25">
      <c r="G8369" s="54"/>
    </row>
    <row r="8370" spans="7:7" x14ac:dyDescent="0.25">
      <c r="G8370" s="54"/>
    </row>
    <row r="8371" spans="7:7" x14ac:dyDescent="0.25">
      <c r="G8371" s="54"/>
    </row>
    <row r="8372" spans="7:7" x14ac:dyDescent="0.25">
      <c r="G8372" s="54"/>
    </row>
    <row r="8373" spans="7:7" x14ac:dyDescent="0.25">
      <c r="G8373" s="54"/>
    </row>
    <row r="8374" spans="7:7" x14ac:dyDescent="0.25">
      <c r="G8374" s="54"/>
    </row>
    <row r="8375" spans="7:7" x14ac:dyDescent="0.25">
      <c r="G8375" s="54"/>
    </row>
    <row r="8376" spans="7:7" x14ac:dyDescent="0.25">
      <c r="G8376" s="54"/>
    </row>
    <row r="8377" spans="7:7" x14ac:dyDescent="0.25">
      <c r="G8377" s="54"/>
    </row>
    <row r="8378" spans="7:7" x14ac:dyDescent="0.25">
      <c r="G8378" s="54"/>
    </row>
    <row r="8379" spans="7:7" x14ac:dyDescent="0.25">
      <c r="G8379" s="54"/>
    </row>
    <row r="8380" spans="7:7" x14ac:dyDescent="0.25">
      <c r="G8380" s="54"/>
    </row>
    <row r="8381" spans="7:7" x14ac:dyDescent="0.25">
      <c r="G8381" s="54"/>
    </row>
    <row r="8382" spans="7:7" x14ac:dyDescent="0.25">
      <c r="G8382" s="54"/>
    </row>
    <row r="8383" spans="7:7" x14ac:dyDescent="0.25">
      <c r="G8383" s="54"/>
    </row>
    <row r="8384" spans="7:7" x14ac:dyDescent="0.25">
      <c r="G8384" s="54"/>
    </row>
    <row r="8385" spans="7:7" x14ac:dyDescent="0.25">
      <c r="G8385" s="54"/>
    </row>
    <row r="8386" spans="7:7" x14ac:dyDescent="0.25">
      <c r="G8386" s="54"/>
    </row>
    <row r="8387" spans="7:7" x14ac:dyDescent="0.25">
      <c r="G8387" s="54"/>
    </row>
    <row r="8388" spans="7:7" x14ac:dyDescent="0.25">
      <c r="G8388" s="54"/>
    </row>
    <row r="8389" spans="7:7" x14ac:dyDescent="0.25">
      <c r="G8389" s="54"/>
    </row>
    <row r="8390" spans="7:7" x14ac:dyDescent="0.25">
      <c r="G8390" s="54"/>
    </row>
    <row r="8391" spans="7:7" x14ac:dyDescent="0.25">
      <c r="G8391" s="54"/>
    </row>
    <row r="8392" spans="7:7" x14ac:dyDescent="0.25">
      <c r="G8392" s="54"/>
    </row>
    <row r="8393" spans="7:7" x14ac:dyDescent="0.25">
      <c r="G8393" s="54"/>
    </row>
    <row r="8394" spans="7:7" x14ac:dyDescent="0.25">
      <c r="G8394" s="54"/>
    </row>
    <row r="8395" spans="7:7" x14ac:dyDescent="0.25">
      <c r="G8395" s="54"/>
    </row>
    <row r="8396" spans="7:7" x14ac:dyDescent="0.25">
      <c r="G8396" s="54"/>
    </row>
    <row r="8397" spans="7:7" x14ac:dyDescent="0.25">
      <c r="G8397" s="54"/>
    </row>
    <row r="8398" spans="7:7" x14ac:dyDescent="0.25">
      <c r="G8398" s="54"/>
    </row>
    <row r="8399" spans="7:7" x14ac:dyDescent="0.25">
      <c r="G8399" s="54"/>
    </row>
    <row r="8400" spans="7:7" x14ac:dyDescent="0.25">
      <c r="G8400" s="54"/>
    </row>
    <row r="8401" spans="7:7" x14ac:dyDescent="0.25">
      <c r="G8401" s="54"/>
    </row>
    <row r="8402" spans="7:7" x14ac:dyDescent="0.25">
      <c r="G8402" s="54"/>
    </row>
    <row r="8403" spans="7:7" x14ac:dyDescent="0.25">
      <c r="G8403" s="54"/>
    </row>
    <row r="8404" spans="7:7" x14ac:dyDescent="0.25">
      <c r="G8404" s="54"/>
    </row>
    <row r="8405" spans="7:7" x14ac:dyDescent="0.25">
      <c r="G8405" s="54"/>
    </row>
    <row r="8406" spans="7:7" x14ac:dyDescent="0.25">
      <c r="G8406" s="54"/>
    </row>
    <row r="8407" spans="7:7" x14ac:dyDescent="0.25">
      <c r="G8407" s="54"/>
    </row>
    <row r="8408" spans="7:7" x14ac:dyDescent="0.25">
      <c r="G8408" s="54"/>
    </row>
    <row r="8409" spans="7:7" x14ac:dyDescent="0.25">
      <c r="G8409" s="54"/>
    </row>
    <row r="8410" spans="7:7" x14ac:dyDescent="0.25">
      <c r="G8410" s="54"/>
    </row>
    <row r="8411" spans="7:7" x14ac:dyDescent="0.25">
      <c r="G8411" s="54"/>
    </row>
    <row r="8412" spans="7:7" x14ac:dyDescent="0.25">
      <c r="G8412" s="54"/>
    </row>
    <row r="8413" spans="7:7" x14ac:dyDescent="0.25">
      <c r="G8413" s="54"/>
    </row>
    <row r="8414" spans="7:7" x14ac:dyDescent="0.25">
      <c r="G8414" s="54"/>
    </row>
    <row r="8415" spans="7:7" x14ac:dyDescent="0.25">
      <c r="G8415" s="54"/>
    </row>
    <row r="8416" spans="7:7" x14ac:dyDescent="0.25">
      <c r="G8416" s="54"/>
    </row>
    <row r="8417" spans="7:7" x14ac:dyDescent="0.25">
      <c r="G8417" s="54"/>
    </row>
    <row r="8418" spans="7:7" x14ac:dyDescent="0.25">
      <c r="G8418" s="54"/>
    </row>
    <row r="8419" spans="7:7" x14ac:dyDescent="0.25">
      <c r="G8419" s="54"/>
    </row>
    <row r="8420" spans="7:7" x14ac:dyDescent="0.25">
      <c r="G8420" s="54"/>
    </row>
    <row r="8421" spans="7:7" x14ac:dyDescent="0.25">
      <c r="G8421" s="54"/>
    </row>
    <row r="8422" spans="7:7" x14ac:dyDescent="0.25">
      <c r="G8422" s="54"/>
    </row>
    <row r="8423" spans="7:7" x14ac:dyDescent="0.25">
      <c r="G8423" s="54"/>
    </row>
    <row r="8424" spans="7:7" x14ac:dyDescent="0.25">
      <c r="G8424" s="54"/>
    </row>
    <row r="8425" spans="7:7" x14ac:dyDescent="0.25">
      <c r="G8425" s="54"/>
    </row>
    <row r="8426" spans="7:7" x14ac:dyDescent="0.25">
      <c r="G8426" s="54"/>
    </row>
    <row r="8427" spans="7:7" x14ac:dyDescent="0.25">
      <c r="G8427" s="54"/>
    </row>
    <row r="8428" spans="7:7" x14ac:dyDescent="0.25">
      <c r="G8428" s="54"/>
    </row>
    <row r="8429" spans="7:7" x14ac:dyDescent="0.25">
      <c r="G8429" s="54"/>
    </row>
    <row r="8430" spans="7:7" x14ac:dyDescent="0.25">
      <c r="G8430" s="54"/>
    </row>
    <row r="8431" spans="7:7" x14ac:dyDescent="0.25">
      <c r="G8431" s="54"/>
    </row>
    <row r="8432" spans="7:7" x14ac:dyDescent="0.25">
      <c r="G8432" s="54"/>
    </row>
    <row r="8433" spans="7:7" x14ac:dyDescent="0.25">
      <c r="G8433" s="54"/>
    </row>
    <row r="8434" spans="7:7" x14ac:dyDescent="0.25">
      <c r="G8434" s="54"/>
    </row>
    <row r="8435" spans="7:7" x14ac:dyDescent="0.25">
      <c r="G8435" s="54"/>
    </row>
    <row r="8436" spans="7:7" x14ac:dyDescent="0.25">
      <c r="G8436" s="54"/>
    </row>
    <row r="8437" spans="7:7" x14ac:dyDescent="0.25">
      <c r="G8437" s="54"/>
    </row>
    <row r="8438" spans="7:7" x14ac:dyDescent="0.25">
      <c r="G8438" s="54"/>
    </row>
    <row r="8439" spans="7:7" x14ac:dyDescent="0.25">
      <c r="G8439" s="54"/>
    </row>
    <row r="8440" spans="7:7" x14ac:dyDescent="0.25">
      <c r="G8440" s="54"/>
    </row>
    <row r="8441" spans="7:7" x14ac:dyDescent="0.25">
      <c r="G8441" s="54"/>
    </row>
    <row r="8442" spans="7:7" x14ac:dyDescent="0.25">
      <c r="G8442" s="54"/>
    </row>
    <row r="8443" spans="7:7" x14ac:dyDescent="0.25">
      <c r="G8443" s="54"/>
    </row>
    <row r="8444" spans="7:7" x14ac:dyDescent="0.25">
      <c r="G8444" s="54"/>
    </row>
    <row r="8445" spans="7:7" x14ac:dyDescent="0.25">
      <c r="G8445" s="54"/>
    </row>
    <row r="8446" spans="7:7" x14ac:dyDescent="0.25">
      <c r="G8446" s="54"/>
    </row>
    <row r="8447" spans="7:7" x14ac:dyDescent="0.25">
      <c r="G8447" s="54"/>
    </row>
    <row r="8448" spans="7:7" x14ac:dyDescent="0.25">
      <c r="G8448" s="54"/>
    </row>
    <row r="8449" spans="7:7" x14ac:dyDescent="0.25">
      <c r="G8449" s="54"/>
    </row>
    <row r="8450" spans="7:7" x14ac:dyDescent="0.25">
      <c r="G8450" s="54"/>
    </row>
    <row r="8451" spans="7:7" x14ac:dyDescent="0.25">
      <c r="G8451" s="54"/>
    </row>
    <row r="8452" spans="7:7" x14ac:dyDescent="0.25">
      <c r="G8452" s="54"/>
    </row>
    <row r="8453" spans="7:7" x14ac:dyDescent="0.25">
      <c r="G8453" s="54"/>
    </row>
    <row r="8454" spans="7:7" x14ac:dyDescent="0.25">
      <c r="G8454" s="54"/>
    </row>
    <row r="8455" spans="7:7" x14ac:dyDescent="0.25">
      <c r="G8455" s="54"/>
    </row>
    <row r="8456" spans="7:7" x14ac:dyDescent="0.25">
      <c r="G8456" s="54"/>
    </row>
    <row r="8457" spans="7:7" x14ac:dyDescent="0.25">
      <c r="G8457" s="54"/>
    </row>
    <row r="8458" spans="7:7" x14ac:dyDescent="0.25">
      <c r="G8458" s="54"/>
    </row>
    <row r="8459" spans="7:7" x14ac:dyDescent="0.25">
      <c r="G8459" s="54"/>
    </row>
    <row r="8460" spans="7:7" x14ac:dyDescent="0.25">
      <c r="G8460" s="54"/>
    </row>
    <row r="8461" spans="7:7" x14ac:dyDescent="0.25">
      <c r="G8461" s="54"/>
    </row>
    <row r="8462" spans="7:7" x14ac:dyDescent="0.25">
      <c r="G8462" s="54"/>
    </row>
    <row r="8463" spans="7:7" x14ac:dyDescent="0.25">
      <c r="G8463" s="54"/>
    </row>
    <row r="8464" spans="7:7" x14ac:dyDescent="0.25">
      <c r="G8464" s="54"/>
    </row>
    <row r="8465" spans="7:7" x14ac:dyDescent="0.25">
      <c r="G8465" s="54"/>
    </row>
    <row r="8466" spans="7:7" x14ac:dyDescent="0.25">
      <c r="G8466" s="54"/>
    </row>
    <row r="8467" spans="7:7" x14ac:dyDescent="0.25">
      <c r="G8467" s="54"/>
    </row>
    <row r="8468" spans="7:7" x14ac:dyDescent="0.25">
      <c r="G8468" s="54"/>
    </row>
    <row r="8469" spans="7:7" x14ac:dyDescent="0.25">
      <c r="G8469" s="54"/>
    </row>
    <row r="8470" spans="7:7" x14ac:dyDescent="0.25">
      <c r="G8470" s="54"/>
    </row>
    <row r="8471" spans="7:7" x14ac:dyDescent="0.25">
      <c r="G8471" s="54"/>
    </row>
    <row r="8472" spans="7:7" x14ac:dyDescent="0.25">
      <c r="G8472" s="54"/>
    </row>
    <row r="8473" spans="7:7" x14ac:dyDescent="0.25">
      <c r="G8473" s="54"/>
    </row>
    <row r="8474" spans="7:7" x14ac:dyDescent="0.25">
      <c r="G8474" s="54"/>
    </row>
    <row r="8475" spans="7:7" x14ac:dyDescent="0.25">
      <c r="G8475" s="54"/>
    </row>
    <row r="8476" spans="7:7" x14ac:dyDescent="0.25">
      <c r="G8476" s="54"/>
    </row>
    <row r="8477" spans="7:7" x14ac:dyDescent="0.25">
      <c r="G8477" s="54"/>
    </row>
    <row r="8478" spans="7:7" x14ac:dyDescent="0.25">
      <c r="G8478" s="54"/>
    </row>
    <row r="8479" spans="7:7" x14ac:dyDescent="0.25">
      <c r="G8479" s="54"/>
    </row>
    <row r="8480" spans="7:7" x14ac:dyDescent="0.25">
      <c r="G8480" s="54"/>
    </row>
    <row r="8481" spans="7:7" x14ac:dyDescent="0.25">
      <c r="G8481" s="54"/>
    </row>
    <row r="8482" spans="7:7" x14ac:dyDescent="0.25">
      <c r="G8482" s="54"/>
    </row>
    <row r="8483" spans="7:7" x14ac:dyDescent="0.25">
      <c r="G8483" s="54"/>
    </row>
    <row r="8484" spans="7:7" x14ac:dyDescent="0.25">
      <c r="G8484" s="54"/>
    </row>
    <row r="8485" spans="7:7" x14ac:dyDescent="0.25">
      <c r="G8485" s="54"/>
    </row>
    <row r="8486" spans="7:7" x14ac:dyDescent="0.25">
      <c r="G8486" s="54"/>
    </row>
    <row r="8487" spans="7:7" x14ac:dyDescent="0.25">
      <c r="G8487" s="54"/>
    </row>
    <row r="8488" spans="7:7" x14ac:dyDescent="0.25">
      <c r="G8488" s="54"/>
    </row>
    <row r="8489" spans="7:7" x14ac:dyDescent="0.25">
      <c r="G8489" s="54"/>
    </row>
    <row r="8490" spans="7:7" x14ac:dyDescent="0.25">
      <c r="G8490" s="54"/>
    </row>
    <row r="8491" spans="7:7" x14ac:dyDescent="0.25">
      <c r="G8491" s="54"/>
    </row>
    <row r="8492" spans="7:7" x14ac:dyDescent="0.25">
      <c r="G8492" s="54"/>
    </row>
    <row r="8493" spans="7:7" x14ac:dyDescent="0.25">
      <c r="G8493" s="54"/>
    </row>
    <row r="8494" spans="7:7" x14ac:dyDescent="0.25">
      <c r="G8494" s="54"/>
    </row>
    <row r="8495" spans="7:7" x14ac:dyDescent="0.25">
      <c r="G8495" s="54"/>
    </row>
    <row r="8496" spans="7:7" x14ac:dyDescent="0.25">
      <c r="G8496" s="54"/>
    </row>
    <row r="8497" spans="7:7" x14ac:dyDescent="0.25">
      <c r="G8497" s="54"/>
    </row>
    <row r="8498" spans="7:7" x14ac:dyDescent="0.25">
      <c r="G8498" s="54"/>
    </row>
    <row r="8499" spans="7:7" x14ac:dyDescent="0.25">
      <c r="G8499" s="54"/>
    </row>
    <row r="8500" spans="7:7" x14ac:dyDescent="0.25">
      <c r="G8500" s="54"/>
    </row>
    <row r="8501" spans="7:7" x14ac:dyDescent="0.25">
      <c r="G8501" s="54"/>
    </row>
    <row r="8502" spans="7:7" x14ac:dyDescent="0.25">
      <c r="G8502" s="54"/>
    </row>
    <row r="8503" spans="7:7" x14ac:dyDescent="0.25">
      <c r="G8503" s="54"/>
    </row>
    <row r="8504" spans="7:7" x14ac:dyDescent="0.25">
      <c r="G8504" s="54"/>
    </row>
    <row r="8505" spans="7:7" x14ac:dyDescent="0.25">
      <c r="G8505" s="54"/>
    </row>
    <row r="8506" spans="7:7" x14ac:dyDescent="0.25">
      <c r="G8506" s="54"/>
    </row>
    <row r="8507" spans="7:7" x14ac:dyDescent="0.25">
      <c r="G8507" s="54"/>
    </row>
    <row r="8508" spans="7:7" x14ac:dyDescent="0.25">
      <c r="G8508" s="54"/>
    </row>
    <row r="8509" spans="7:7" x14ac:dyDescent="0.25">
      <c r="G8509" s="54"/>
    </row>
    <row r="8510" spans="7:7" x14ac:dyDescent="0.25">
      <c r="G8510" s="54"/>
    </row>
    <row r="8511" spans="7:7" x14ac:dyDescent="0.25">
      <c r="G8511" s="54"/>
    </row>
    <row r="8512" spans="7:7" x14ac:dyDescent="0.25">
      <c r="G8512" s="54"/>
    </row>
    <row r="8513" spans="7:7" x14ac:dyDescent="0.25">
      <c r="G8513" s="54"/>
    </row>
    <row r="8514" spans="7:7" x14ac:dyDescent="0.25">
      <c r="G8514" s="54"/>
    </row>
    <row r="8515" spans="7:7" x14ac:dyDescent="0.25">
      <c r="G8515" s="54"/>
    </row>
    <row r="8516" spans="7:7" x14ac:dyDescent="0.25">
      <c r="G8516" s="54"/>
    </row>
    <row r="8517" spans="7:7" x14ac:dyDescent="0.25">
      <c r="G8517" s="54"/>
    </row>
    <row r="8518" spans="7:7" x14ac:dyDescent="0.25">
      <c r="G8518" s="54"/>
    </row>
    <row r="8519" spans="7:7" x14ac:dyDescent="0.25">
      <c r="G8519" s="54"/>
    </row>
    <row r="8520" spans="7:7" x14ac:dyDescent="0.25">
      <c r="G8520" s="54"/>
    </row>
    <row r="8521" spans="7:7" x14ac:dyDescent="0.25">
      <c r="G8521" s="54"/>
    </row>
    <row r="8522" spans="7:7" x14ac:dyDescent="0.25">
      <c r="G8522" s="54"/>
    </row>
    <row r="8523" spans="7:7" x14ac:dyDescent="0.25">
      <c r="G8523" s="54"/>
    </row>
    <row r="8524" spans="7:7" x14ac:dyDescent="0.25">
      <c r="G8524" s="54"/>
    </row>
    <row r="8525" spans="7:7" x14ac:dyDescent="0.25">
      <c r="G8525" s="54"/>
    </row>
    <row r="8526" spans="7:7" x14ac:dyDescent="0.25">
      <c r="G8526" s="54"/>
    </row>
    <row r="8527" spans="7:7" x14ac:dyDescent="0.25">
      <c r="G8527" s="54"/>
    </row>
    <row r="8528" spans="7:7" x14ac:dyDescent="0.25">
      <c r="G8528" s="54"/>
    </row>
    <row r="8529" spans="7:7" x14ac:dyDescent="0.25">
      <c r="G8529" s="54"/>
    </row>
    <row r="8530" spans="7:7" x14ac:dyDescent="0.25">
      <c r="G8530" s="54"/>
    </row>
    <row r="8531" spans="7:7" x14ac:dyDescent="0.25">
      <c r="G8531" s="54"/>
    </row>
    <row r="8532" spans="7:7" x14ac:dyDescent="0.25">
      <c r="G8532" s="54"/>
    </row>
    <row r="8533" spans="7:7" x14ac:dyDescent="0.25">
      <c r="G8533" s="54"/>
    </row>
    <row r="8534" spans="7:7" x14ac:dyDescent="0.25">
      <c r="G8534" s="54"/>
    </row>
    <row r="8535" spans="7:7" x14ac:dyDescent="0.25">
      <c r="G8535" s="54"/>
    </row>
    <row r="8536" spans="7:7" x14ac:dyDescent="0.25">
      <c r="G8536" s="54"/>
    </row>
    <row r="8537" spans="7:7" x14ac:dyDescent="0.25">
      <c r="G8537" s="54"/>
    </row>
    <row r="8538" spans="7:7" x14ac:dyDescent="0.25">
      <c r="G8538" s="54"/>
    </row>
    <row r="8539" spans="7:7" x14ac:dyDescent="0.25">
      <c r="G8539" s="54"/>
    </row>
    <row r="8540" spans="7:7" x14ac:dyDescent="0.25">
      <c r="G8540" s="54"/>
    </row>
    <row r="8541" spans="7:7" x14ac:dyDescent="0.25">
      <c r="G8541" s="54"/>
    </row>
    <row r="8542" spans="7:7" x14ac:dyDescent="0.25">
      <c r="G8542" s="54"/>
    </row>
    <row r="8543" spans="7:7" x14ac:dyDescent="0.25">
      <c r="G8543" s="54"/>
    </row>
    <row r="8544" spans="7:7" x14ac:dyDescent="0.25">
      <c r="G8544" s="54"/>
    </row>
    <row r="8545" spans="7:7" x14ac:dyDescent="0.25">
      <c r="G8545" s="54"/>
    </row>
    <row r="8546" spans="7:7" x14ac:dyDescent="0.25">
      <c r="G8546" s="54"/>
    </row>
    <row r="8547" spans="7:7" x14ac:dyDescent="0.25">
      <c r="G8547" s="54"/>
    </row>
    <row r="8548" spans="7:7" x14ac:dyDescent="0.25">
      <c r="G8548" s="54"/>
    </row>
    <row r="8549" spans="7:7" x14ac:dyDescent="0.25">
      <c r="G8549" s="54"/>
    </row>
    <row r="8550" spans="7:7" x14ac:dyDescent="0.25">
      <c r="G8550" s="54"/>
    </row>
    <row r="8551" spans="7:7" x14ac:dyDescent="0.25">
      <c r="G8551" s="54"/>
    </row>
    <row r="8552" spans="7:7" x14ac:dyDescent="0.25">
      <c r="G8552" s="54"/>
    </row>
    <row r="8553" spans="7:7" x14ac:dyDescent="0.25">
      <c r="G8553" s="54"/>
    </row>
    <row r="8554" spans="7:7" x14ac:dyDescent="0.25">
      <c r="G8554" s="54"/>
    </row>
    <row r="8555" spans="7:7" x14ac:dyDescent="0.25">
      <c r="G8555" s="54"/>
    </row>
    <row r="8556" spans="7:7" x14ac:dyDescent="0.25">
      <c r="G8556" s="54"/>
    </row>
    <row r="8557" spans="7:7" x14ac:dyDescent="0.25">
      <c r="G8557" s="54"/>
    </row>
    <row r="8558" spans="7:7" x14ac:dyDescent="0.25">
      <c r="G8558" s="54"/>
    </row>
    <row r="8559" spans="7:7" x14ac:dyDescent="0.25">
      <c r="G8559" s="54"/>
    </row>
    <row r="8560" spans="7:7" x14ac:dyDescent="0.25">
      <c r="G8560" s="54"/>
    </row>
    <row r="8561" spans="7:7" x14ac:dyDescent="0.25">
      <c r="G8561" s="54"/>
    </row>
    <row r="8562" spans="7:7" x14ac:dyDescent="0.25">
      <c r="G8562" s="54"/>
    </row>
    <row r="8563" spans="7:7" x14ac:dyDescent="0.25">
      <c r="G8563" s="54"/>
    </row>
    <row r="8564" spans="7:7" x14ac:dyDescent="0.25">
      <c r="G8564" s="54"/>
    </row>
    <row r="8565" spans="7:7" x14ac:dyDescent="0.25">
      <c r="G8565" s="54"/>
    </row>
    <row r="8566" spans="7:7" x14ac:dyDescent="0.25">
      <c r="G8566" s="54"/>
    </row>
    <row r="8567" spans="7:7" x14ac:dyDescent="0.25">
      <c r="G8567" s="54"/>
    </row>
    <row r="8568" spans="7:7" x14ac:dyDescent="0.25">
      <c r="G8568" s="54"/>
    </row>
    <row r="8569" spans="7:7" x14ac:dyDescent="0.25">
      <c r="G8569" s="54"/>
    </row>
    <row r="8570" spans="7:7" x14ac:dyDescent="0.25">
      <c r="G8570" s="54"/>
    </row>
    <row r="8571" spans="7:7" x14ac:dyDescent="0.25">
      <c r="G8571" s="54"/>
    </row>
    <row r="8572" spans="7:7" x14ac:dyDescent="0.25">
      <c r="G8572" s="54"/>
    </row>
    <row r="8573" spans="7:7" x14ac:dyDescent="0.25">
      <c r="G8573" s="54"/>
    </row>
    <row r="8574" spans="7:7" x14ac:dyDescent="0.25">
      <c r="G8574" s="54"/>
    </row>
    <row r="8575" spans="7:7" x14ac:dyDescent="0.25">
      <c r="G8575" s="54"/>
    </row>
    <row r="8576" spans="7:7" x14ac:dyDescent="0.25">
      <c r="G8576" s="54"/>
    </row>
    <row r="8577" spans="7:7" x14ac:dyDescent="0.25">
      <c r="G8577" s="54"/>
    </row>
    <row r="8578" spans="7:7" x14ac:dyDescent="0.25">
      <c r="G8578" s="54"/>
    </row>
    <row r="8579" spans="7:7" x14ac:dyDescent="0.25">
      <c r="G8579" s="54"/>
    </row>
    <row r="8580" spans="7:7" x14ac:dyDescent="0.25">
      <c r="G8580" s="54"/>
    </row>
    <row r="8581" spans="7:7" x14ac:dyDescent="0.25">
      <c r="G8581" s="54"/>
    </row>
    <row r="8582" spans="7:7" x14ac:dyDescent="0.25">
      <c r="G8582" s="54"/>
    </row>
    <row r="8583" spans="7:7" x14ac:dyDescent="0.25">
      <c r="G8583" s="54"/>
    </row>
    <row r="8584" spans="7:7" x14ac:dyDescent="0.25">
      <c r="G8584" s="54"/>
    </row>
    <row r="8585" spans="7:7" x14ac:dyDescent="0.25">
      <c r="G8585" s="54"/>
    </row>
    <row r="8586" spans="7:7" x14ac:dyDescent="0.25">
      <c r="G8586" s="54"/>
    </row>
    <row r="8587" spans="7:7" x14ac:dyDescent="0.25">
      <c r="G8587" s="54"/>
    </row>
    <row r="8588" spans="7:7" x14ac:dyDescent="0.25">
      <c r="G8588" s="54"/>
    </row>
    <row r="8589" spans="7:7" x14ac:dyDescent="0.25">
      <c r="G8589" s="54"/>
    </row>
    <row r="8590" spans="7:7" x14ac:dyDescent="0.25">
      <c r="G8590" s="54"/>
    </row>
    <row r="8591" spans="7:7" x14ac:dyDescent="0.25">
      <c r="G8591" s="54"/>
    </row>
    <row r="8592" spans="7:7" x14ac:dyDescent="0.25">
      <c r="G8592" s="54"/>
    </row>
    <row r="8593" spans="7:7" x14ac:dyDescent="0.25">
      <c r="G8593" s="54"/>
    </row>
    <row r="8594" spans="7:7" x14ac:dyDescent="0.25">
      <c r="G8594" s="54"/>
    </row>
    <row r="8595" spans="7:7" x14ac:dyDescent="0.25">
      <c r="G8595" s="54"/>
    </row>
    <row r="8596" spans="7:7" x14ac:dyDescent="0.25">
      <c r="G8596" s="54"/>
    </row>
    <row r="8597" spans="7:7" x14ac:dyDescent="0.25">
      <c r="G8597" s="54"/>
    </row>
    <row r="8598" spans="7:7" x14ac:dyDescent="0.25">
      <c r="G8598" s="54"/>
    </row>
    <row r="8599" spans="7:7" x14ac:dyDescent="0.25">
      <c r="G8599" s="54"/>
    </row>
    <row r="8600" spans="7:7" x14ac:dyDescent="0.25">
      <c r="G8600" s="54"/>
    </row>
    <row r="8601" spans="7:7" x14ac:dyDescent="0.25">
      <c r="G8601" s="54"/>
    </row>
    <row r="8602" spans="7:7" x14ac:dyDescent="0.25">
      <c r="G8602" s="54"/>
    </row>
    <row r="8603" spans="7:7" x14ac:dyDescent="0.25">
      <c r="G8603" s="54"/>
    </row>
    <row r="8604" spans="7:7" x14ac:dyDescent="0.25">
      <c r="G8604" s="54"/>
    </row>
    <row r="8605" spans="7:7" x14ac:dyDescent="0.25">
      <c r="G8605" s="54"/>
    </row>
    <row r="8606" spans="7:7" x14ac:dyDescent="0.25">
      <c r="G8606" s="54"/>
    </row>
    <row r="8607" spans="7:7" x14ac:dyDescent="0.25">
      <c r="G8607" s="54"/>
    </row>
    <row r="8608" spans="7:7" x14ac:dyDescent="0.25">
      <c r="G8608" s="54"/>
    </row>
    <row r="8609" spans="7:7" x14ac:dyDescent="0.25">
      <c r="G8609" s="54"/>
    </row>
    <row r="8610" spans="7:7" x14ac:dyDescent="0.25">
      <c r="G8610" s="54"/>
    </row>
    <row r="8611" spans="7:7" x14ac:dyDescent="0.25">
      <c r="G8611" s="54"/>
    </row>
    <row r="8612" spans="7:7" x14ac:dyDescent="0.25">
      <c r="G8612" s="54"/>
    </row>
    <row r="8613" spans="7:7" x14ac:dyDescent="0.25">
      <c r="G8613" s="54"/>
    </row>
    <row r="8614" spans="7:7" x14ac:dyDescent="0.25">
      <c r="G8614" s="54"/>
    </row>
    <row r="8615" spans="7:7" x14ac:dyDescent="0.25">
      <c r="G8615" s="54"/>
    </row>
    <row r="8616" spans="7:7" x14ac:dyDescent="0.25">
      <c r="G8616" s="54"/>
    </row>
    <row r="8617" spans="7:7" x14ac:dyDescent="0.25">
      <c r="G8617" s="54"/>
    </row>
    <row r="8618" spans="7:7" x14ac:dyDescent="0.25">
      <c r="G8618" s="54"/>
    </row>
    <row r="8619" spans="7:7" x14ac:dyDescent="0.25">
      <c r="G8619" s="54"/>
    </row>
    <row r="8620" spans="7:7" x14ac:dyDescent="0.25">
      <c r="G8620" s="54"/>
    </row>
    <row r="8621" spans="7:7" x14ac:dyDescent="0.25">
      <c r="G8621" s="54"/>
    </row>
    <row r="8622" spans="7:7" x14ac:dyDescent="0.25">
      <c r="G8622" s="54"/>
    </row>
    <row r="8623" spans="7:7" x14ac:dyDescent="0.25">
      <c r="G8623" s="54"/>
    </row>
    <row r="8624" spans="7:7" x14ac:dyDescent="0.25">
      <c r="G8624" s="54"/>
    </row>
    <row r="8625" spans="7:7" x14ac:dyDescent="0.25">
      <c r="G8625" s="54"/>
    </row>
    <row r="8626" spans="7:7" x14ac:dyDescent="0.25">
      <c r="G8626" s="54"/>
    </row>
    <row r="8627" spans="7:7" x14ac:dyDescent="0.25">
      <c r="G8627" s="54"/>
    </row>
    <row r="8628" spans="7:7" x14ac:dyDescent="0.25">
      <c r="G8628" s="54"/>
    </row>
    <row r="8629" spans="7:7" x14ac:dyDescent="0.25">
      <c r="G8629" s="54"/>
    </row>
    <row r="8630" spans="7:7" x14ac:dyDescent="0.25">
      <c r="G8630" s="54"/>
    </row>
    <row r="8631" spans="7:7" x14ac:dyDescent="0.25">
      <c r="G8631" s="54"/>
    </row>
    <row r="8632" spans="7:7" x14ac:dyDescent="0.25">
      <c r="G8632" s="54"/>
    </row>
    <row r="8633" spans="7:7" x14ac:dyDescent="0.25">
      <c r="G8633" s="54"/>
    </row>
    <row r="8634" spans="7:7" x14ac:dyDescent="0.25">
      <c r="G8634" s="54"/>
    </row>
    <row r="8635" spans="7:7" x14ac:dyDescent="0.25">
      <c r="G8635" s="54"/>
    </row>
    <row r="8636" spans="7:7" x14ac:dyDescent="0.25">
      <c r="G8636" s="54"/>
    </row>
    <row r="8637" spans="7:7" x14ac:dyDescent="0.25">
      <c r="G8637" s="54"/>
    </row>
    <row r="8638" spans="7:7" x14ac:dyDescent="0.25">
      <c r="G8638" s="54"/>
    </row>
    <row r="8639" spans="7:7" x14ac:dyDescent="0.25">
      <c r="G8639" s="54"/>
    </row>
    <row r="8640" spans="7:7" x14ac:dyDescent="0.25">
      <c r="G8640" s="54"/>
    </row>
    <row r="8641" spans="7:7" x14ac:dyDescent="0.25">
      <c r="G8641" s="54"/>
    </row>
    <row r="8642" spans="7:7" x14ac:dyDescent="0.25">
      <c r="G8642" s="54"/>
    </row>
    <row r="8643" spans="7:7" x14ac:dyDescent="0.25">
      <c r="G8643" s="54"/>
    </row>
    <row r="8644" spans="7:7" x14ac:dyDescent="0.25">
      <c r="G8644" s="54"/>
    </row>
    <row r="8645" spans="7:7" x14ac:dyDescent="0.25">
      <c r="G8645" s="54"/>
    </row>
    <row r="8646" spans="7:7" x14ac:dyDescent="0.25">
      <c r="G8646" s="54"/>
    </row>
    <row r="8647" spans="7:7" x14ac:dyDescent="0.25">
      <c r="G8647" s="54"/>
    </row>
    <row r="8648" spans="7:7" x14ac:dyDescent="0.25">
      <c r="G8648" s="54"/>
    </row>
    <row r="8649" spans="7:7" x14ac:dyDescent="0.25">
      <c r="G8649" s="54"/>
    </row>
    <row r="8650" spans="7:7" x14ac:dyDescent="0.25">
      <c r="G8650" s="54"/>
    </row>
    <row r="8651" spans="7:7" x14ac:dyDescent="0.25">
      <c r="G8651" s="54"/>
    </row>
    <row r="8652" spans="7:7" x14ac:dyDescent="0.25">
      <c r="G8652" s="54"/>
    </row>
    <row r="8653" spans="7:7" x14ac:dyDescent="0.25">
      <c r="G8653" s="54"/>
    </row>
    <row r="8654" spans="7:7" x14ac:dyDescent="0.25">
      <c r="G8654" s="54"/>
    </row>
    <row r="8655" spans="7:7" x14ac:dyDescent="0.25">
      <c r="G8655" s="54"/>
    </row>
    <row r="8656" spans="7:7" x14ac:dyDescent="0.25">
      <c r="G8656" s="54"/>
    </row>
    <row r="8657" spans="7:7" x14ac:dyDescent="0.25">
      <c r="G8657" s="54"/>
    </row>
    <row r="8658" spans="7:7" x14ac:dyDescent="0.25">
      <c r="G8658" s="54"/>
    </row>
    <row r="8659" spans="7:7" x14ac:dyDescent="0.25">
      <c r="G8659" s="54"/>
    </row>
    <row r="8660" spans="7:7" x14ac:dyDescent="0.25">
      <c r="G8660" s="54"/>
    </row>
    <row r="8661" spans="7:7" x14ac:dyDescent="0.25">
      <c r="G8661" s="54"/>
    </row>
    <row r="8662" spans="7:7" x14ac:dyDescent="0.25">
      <c r="G8662" s="54"/>
    </row>
    <row r="8663" spans="7:7" x14ac:dyDescent="0.25">
      <c r="G8663" s="54"/>
    </row>
    <row r="8664" spans="7:7" x14ac:dyDescent="0.25">
      <c r="G8664" s="54"/>
    </row>
    <row r="8665" spans="7:7" x14ac:dyDescent="0.25">
      <c r="G8665" s="54"/>
    </row>
    <row r="8666" spans="7:7" x14ac:dyDescent="0.25">
      <c r="G8666" s="54"/>
    </row>
    <row r="8667" spans="7:7" x14ac:dyDescent="0.25">
      <c r="G8667" s="54"/>
    </row>
    <row r="8668" spans="7:7" x14ac:dyDescent="0.25">
      <c r="G8668" s="54"/>
    </row>
    <row r="8669" spans="7:7" x14ac:dyDescent="0.25">
      <c r="G8669" s="54"/>
    </row>
    <row r="8670" spans="7:7" x14ac:dyDescent="0.25">
      <c r="G8670" s="54"/>
    </row>
    <row r="8671" spans="7:7" x14ac:dyDescent="0.25">
      <c r="G8671" s="54"/>
    </row>
    <row r="8672" spans="7:7" x14ac:dyDescent="0.25">
      <c r="G8672" s="54"/>
    </row>
    <row r="8673" spans="7:7" x14ac:dyDescent="0.25">
      <c r="G8673" s="54"/>
    </row>
    <row r="8674" spans="7:7" x14ac:dyDescent="0.25">
      <c r="G8674" s="54"/>
    </row>
    <row r="8675" spans="7:7" x14ac:dyDescent="0.25">
      <c r="G8675" s="54"/>
    </row>
    <row r="8676" spans="7:7" x14ac:dyDescent="0.25">
      <c r="G8676" s="54"/>
    </row>
    <row r="8677" spans="7:7" x14ac:dyDescent="0.25">
      <c r="G8677" s="54"/>
    </row>
    <row r="8678" spans="7:7" x14ac:dyDescent="0.25">
      <c r="G8678" s="54"/>
    </row>
    <row r="8679" spans="7:7" x14ac:dyDescent="0.25">
      <c r="G8679" s="54"/>
    </row>
    <row r="8680" spans="7:7" x14ac:dyDescent="0.25">
      <c r="G8680" s="54"/>
    </row>
    <row r="8681" spans="7:7" x14ac:dyDescent="0.25">
      <c r="G8681" s="54"/>
    </row>
    <row r="8682" spans="7:7" x14ac:dyDescent="0.25">
      <c r="G8682" s="54"/>
    </row>
    <row r="8683" spans="7:7" x14ac:dyDescent="0.25">
      <c r="G8683" s="54"/>
    </row>
    <row r="8684" spans="7:7" x14ac:dyDescent="0.25">
      <c r="G8684" s="54"/>
    </row>
    <row r="8685" spans="7:7" x14ac:dyDescent="0.25">
      <c r="G8685" s="54"/>
    </row>
    <row r="8686" spans="7:7" x14ac:dyDescent="0.25">
      <c r="G8686" s="54"/>
    </row>
    <row r="8687" spans="7:7" x14ac:dyDescent="0.25">
      <c r="G8687" s="54"/>
    </row>
    <row r="8688" spans="7:7" x14ac:dyDescent="0.25">
      <c r="G8688" s="54"/>
    </row>
    <row r="8689" spans="7:7" x14ac:dyDescent="0.25">
      <c r="G8689" s="54"/>
    </row>
    <row r="8690" spans="7:7" x14ac:dyDescent="0.25">
      <c r="G8690" s="54"/>
    </row>
    <row r="8691" spans="7:7" x14ac:dyDescent="0.25">
      <c r="G8691" s="54"/>
    </row>
    <row r="8692" spans="7:7" x14ac:dyDescent="0.25">
      <c r="G8692" s="54"/>
    </row>
    <row r="8693" spans="7:7" x14ac:dyDescent="0.25">
      <c r="G8693" s="54"/>
    </row>
    <row r="8694" spans="7:7" x14ac:dyDescent="0.25">
      <c r="G8694" s="54"/>
    </row>
    <row r="8695" spans="7:7" x14ac:dyDescent="0.25">
      <c r="G8695" s="54"/>
    </row>
    <row r="8696" spans="7:7" x14ac:dyDescent="0.25">
      <c r="G8696" s="54"/>
    </row>
    <row r="8697" spans="7:7" x14ac:dyDescent="0.25">
      <c r="G8697" s="54"/>
    </row>
    <row r="8698" spans="7:7" x14ac:dyDescent="0.25">
      <c r="G8698" s="54"/>
    </row>
    <row r="8699" spans="7:7" x14ac:dyDescent="0.25">
      <c r="G8699" s="54"/>
    </row>
    <row r="8700" spans="7:7" x14ac:dyDescent="0.25">
      <c r="G8700" s="54"/>
    </row>
    <row r="8701" spans="7:7" x14ac:dyDescent="0.25">
      <c r="G8701" s="54"/>
    </row>
    <row r="8702" spans="7:7" x14ac:dyDescent="0.25">
      <c r="G8702" s="54"/>
    </row>
    <row r="8703" spans="7:7" x14ac:dyDescent="0.25">
      <c r="G8703" s="54"/>
    </row>
    <row r="8704" spans="7:7" x14ac:dyDescent="0.25">
      <c r="G8704" s="54"/>
    </row>
    <row r="8705" spans="7:7" x14ac:dyDescent="0.25">
      <c r="G8705" s="54"/>
    </row>
    <row r="8706" spans="7:7" x14ac:dyDescent="0.25">
      <c r="G8706" s="54"/>
    </row>
    <row r="8707" spans="7:7" x14ac:dyDescent="0.25">
      <c r="G8707" s="54"/>
    </row>
    <row r="8708" spans="7:7" x14ac:dyDescent="0.25">
      <c r="G8708" s="54"/>
    </row>
    <row r="8709" spans="7:7" x14ac:dyDescent="0.25">
      <c r="G8709" s="54"/>
    </row>
    <row r="8710" spans="7:7" x14ac:dyDescent="0.25">
      <c r="G8710" s="54"/>
    </row>
    <row r="8711" spans="7:7" x14ac:dyDescent="0.25">
      <c r="G8711" s="54"/>
    </row>
    <row r="8712" spans="7:7" x14ac:dyDescent="0.25">
      <c r="G8712" s="54"/>
    </row>
    <row r="8713" spans="7:7" x14ac:dyDescent="0.25">
      <c r="G8713" s="54"/>
    </row>
    <row r="8714" spans="7:7" x14ac:dyDescent="0.25">
      <c r="G8714" s="54"/>
    </row>
    <row r="8715" spans="7:7" x14ac:dyDescent="0.25">
      <c r="G8715" s="54"/>
    </row>
    <row r="8716" spans="7:7" x14ac:dyDescent="0.25">
      <c r="G8716" s="54"/>
    </row>
    <row r="8717" spans="7:7" x14ac:dyDescent="0.25">
      <c r="G8717" s="54"/>
    </row>
    <row r="8718" spans="7:7" x14ac:dyDescent="0.25">
      <c r="G8718" s="54"/>
    </row>
    <row r="8719" spans="7:7" x14ac:dyDescent="0.25">
      <c r="G8719" s="54"/>
    </row>
    <row r="8720" spans="7:7" x14ac:dyDescent="0.25">
      <c r="G8720" s="54"/>
    </row>
    <row r="8721" spans="7:7" x14ac:dyDescent="0.25">
      <c r="G8721" s="54"/>
    </row>
    <row r="8722" spans="7:7" x14ac:dyDescent="0.25">
      <c r="G8722" s="54"/>
    </row>
    <row r="8723" spans="7:7" x14ac:dyDescent="0.25">
      <c r="G8723" s="54"/>
    </row>
    <row r="8724" spans="7:7" x14ac:dyDescent="0.25">
      <c r="G8724" s="54"/>
    </row>
    <row r="8725" spans="7:7" x14ac:dyDescent="0.25">
      <c r="G8725" s="54"/>
    </row>
    <row r="8726" spans="7:7" x14ac:dyDescent="0.25">
      <c r="G8726" s="54"/>
    </row>
    <row r="8727" spans="7:7" x14ac:dyDescent="0.25">
      <c r="G8727" s="54"/>
    </row>
    <row r="8728" spans="7:7" x14ac:dyDescent="0.25">
      <c r="G8728" s="54"/>
    </row>
    <row r="8729" spans="7:7" x14ac:dyDescent="0.25">
      <c r="G8729" s="54"/>
    </row>
    <row r="8730" spans="7:7" x14ac:dyDescent="0.25">
      <c r="G8730" s="54"/>
    </row>
    <row r="8731" spans="7:7" x14ac:dyDescent="0.25">
      <c r="G8731" s="54"/>
    </row>
    <row r="8732" spans="7:7" x14ac:dyDescent="0.25">
      <c r="G8732" s="54"/>
    </row>
    <row r="8733" spans="7:7" x14ac:dyDescent="0.25">
      <c r="G8733" s="54"/>
    </row>
    <row r="8734" spans="7:7" x14ac:dyDescent="0.25">
      <c r="G8734" s="54"/>
    </row>
    <row r="8735" spans="7:7" x14ac:dyDescent="0.25">
      <c r="G8735" s="54"/>
    </row>
    <row r="8736" spans="7:7" x14ac:dyDescent="0.25">
      <c r="G8736" s="54"/>
    </row>
    <row r="8737" spans="7:7" x14ac:dyDescent="0.25">
      <c r="G8737" s="54"/>
    </row>
    <row r="8738" spans="7:7" x14ac:dyDescent="0.25">
      <c r="G8738" s="54"/>
    </row>
    <row r="8739" spans="7:7" x14ac:dyDescent="0.25">
      <c r="G8739" s="54"/>
    </row>
    <row r="8740" spans="7:7" x14ac:dyDescent="0.25">
      <c r="G8740" s="54"/>
    </row>
    <row r="8741" spans="7:7" x14ac:dyDescent="0.25">
      <c r="G8741" s="54"/>
    </row>
    <row r="8742" spans="7:7" x14ac:dyDescent="0.25">
      <c r="G8742" s="54"/>
    </row>
    <row r="8743" spans="7:7" x14ac:dyDescent="0.25">
      <c r="G8743" s="54"/>
    </row>
    <row r="8744" spans="7:7" x14ac:dyDescent="0.25">
      <c r="G8744" s="54"/>
    </row>
    <row r="8745" spans="7:7" x14ac:dyDescent="0.25">
      <c r="G8745" s="54"/>
    </row>
    <row r="8746" spans="7:7" x14ac:dyDescent="0.25">
      <c r="G8746" s="54"/>
    </row>
    <row r="8747" spans="7:7" x14ac:dyDescent="0.25">
      <c r="G8747" s="54"/>
    </row>
    <row r="8748" spans="7:7" x14ac:dyDescent="0.25">
      <c r="G8748" s="54"/>
    </row>
    <row r="8749" spans="7:7" x14ac:dyDescent="0.25">
      <c r="G8749" s="54"/>
    </row>
    <row r="8750" spans="7:7" x14ac:dyDescent="0.25">
      <c r="G8750" s="54"/>
    </row>
    <row r="8751" spans="7:7" x14ac:dyDescent="0.25">
      <c r="G8751" s="54"/>
    </row>
    <row r="8752" spans="7:7" x14ac:dyDescent="0.25">
      <c r="G8752" s="54"/>
    </row>
    <row r="8753" spans="7:7" x14ac:dyDescent="0.25">
      <c r="G8753" s="54"/>
    </row>
    <row r="8754" spans="7:7" x14ac:dyDescent="0.25">
      <c r="G8754" s="54"/>
    </row>
    <row r="8755" spans="7:7" x14ac:dyDescent="0.25">
      <c r="G8755" s="54"/>
    </row>
    <row r="8756" spans="7:7" x14ac:dyDescent="0.25">
      <c r="G8756" s="54"/>
    </row>
    <row r="8757" spans="7:7" x14ac:dyDescent="0.25">
      <c r="G8757" s="54"/>
    </row>
    <row r="8758" spans="7:7" x14ac:dyDescent="0.25">
      <c r="G8758" s="54"/>
    </row>
    <row r="8759" spans="7:7" x14ac:dyDescent="0.25">
      <c r="G8759" s="54"/>
    </row>
    <row r="8760" spans="7:7" x14ac:dyDescent="0.25">
      <c r="G8760" s="54"/>
    </row>
    <row r="8761" spans="7:7" x14ac:dyDescent="0.25">
      <c r="G8761" s="54"/>
    </row>
    <row r="8762" spans="7:7" x14ac:dyDescent="0.25">
      <c r="G8762" s="54"/>
    </row>
    <row r="8763" spans="7:7" x14ac:dyDescent="0.25">
      <c r="G8763" s="54"/>
    </row>
    <row r="8764" spans="7:7" x14ac:dyDescent="0.25">
      <c r="G8764" s="54"/>
    </row>
    <row r="8765" spans="7:7" x14ac:dyDescent="0.25">
      <c r="G8765" s="54"/>
    </row>
    <row r="8766" spans="7:7" x14ac:dyDescent="0.25">
      <c r="G8766" s="54"/>
    </row>
    <row r="8767" spans="7:7" x14ac:dyDescent="0.25">
      <c r="G8767" s="54"/>
    </row>
    <row r="8768" spans="7:7" x14ac:dyDescent="0.25">
      <c r="G8768" s="54"/>
    </row>
    <row r="8769" spans="7:7" x14ac:dyDescent="0.25">
      <c r="G8769" s="54"/>
    </row>
    <row r="8770" spans="7:7" x14ac:dyDescent="0.25">
      <c r="G8770" s="54"/>
    </row>
    <row r="8771" spans="7:7" x14ac:dyDescent="0.25">
      <c r="G8771" s="54"/>
    </row>
    <row r="8772" spans="7:7" x14ac:dyDescent="0.25">
      <c r="G8772" s="54"/>
    </row>
    <row r="8773" spans="7:7" x14ac:dyDescent="0.25">
      <c r="G8773" s="54"/>
    </row>
    <row r="8774" spans="7:7" x14ac:dyDescent="0.25">
      <c r="G8774" s="54"/>
    </row>
    <row r="8775" spans="7:7" x14ac:dyDescent="0.25">
      <c r="G8775" s="54"/>
    </row>
    <row r="8776" spans="7:7" x14ac:dyDescent="0.25">
      <c r="G8776" s="54"/>
    </row>
    <row r="8777" spans="7:7" x14ac:dyDescent="0.25">
      <c r="G8777" s="54"/>
    </row>
    <row r="8778" spans="7:7" x14ac:dyDescent="0.25">
      <c r="G8778" s="54"/>
    </row>
    <row r="8779" spans="7:7" x14ac:dyDescent="0.25">
      <c r="G8779" s="54"/>
    </row>
    <row r="8780" spans="7:7" x14ac:dyDescent="0.25">
      <c r="G8780" s="54"/>
    </row>
    <row r="8781" spans="7:7" x14ac:dyDescent="0.25">
      <c r="G8781" s="54"/>
    </row>
    <row r="8782" spans="7:7" x14ac:dyDescent="0.25">
      <c r="G8782" s="54"/>
    </row>
    <row r="8783" spans="7:7" x14ac:dyDescent="0.25">
      <c r="G8783" s="54"/>
    </row>
    <row r="8784" spans="7:7" x14ac:dyDescent="0.25">
      <c r="G8784" s="54"/>
    </row>
    <row r="8785" spans="7:7" x14ac:dyDescent="0.25">
      <c r="G8785" s="54"/>
    </row>
    <row r="8786" spans="7:7" x14ac:dyDescent="0.25">
      <c r="G8786" s="54"/>
    </row>
    <row r="8787" spans="7:7" x14ac:dyDescent="0.25">
      <c r="G8787" s="54"/>
    </row>
    <row r="8788" spans="7:7" x14ac:dyDescent="0.25">
      <c r="G8788" s="54"/>
    </row>
    <row r="8789" spans="7:7" x14ac:dyDescent="0.25">
      <c r="G8789" s="54"/>
    </row>
    <row r="8790" spans="7:7" x14ac:dyDescent="0.25">
      <c r="G8790" s="54"/>
    </row>
    <row r="8791" spans="7:7" x14ac:dyDescent="0.25">
      <c r="G8791" s="54"/>
    </row>
    <row r="8792" spans="7:7" x14ac:dyDescent="0.25">
      <c r="G8792" s="54"/>
    </row>
    <row r="8793" spans="7:7" x14ac:dyDescent="0.25">
      <c r="G8793" s="54"/>
    </row>
    <row r="8794" spans="7:7" x14ac:dyDescent="0.25">
      <c r="G8794" s="54"/>
    </row>
    <row r="8795" spans="7:7" x14ac:dyDescent="0.25">
      <c r="G8795" s="54"/>
    </row>
    <row r="8796" spans="7:7" x14ac:dyDescent="0.25">
      <c r="G8796" s="54"/>
    </row>
    <row r="8797" spans="7:7" x14ac:dyDescent="0.25">
      <c r="G8797" s="54"/>
    </row>
    <row r="8798" spans="7:7" x14ac:dyDescent="0.25">
      <c r="G8798" s="54"/>
    </row>
    <row r="8799" spans="7:7" x14ac:dyDescent="0.25">
      <c r="G8799" s="54"/>
    </row>
    <row r="8800" spans="7:7" x14ac:dyDescent="0.25">
      <c r="G8800" s="54"/>
    </row>
    <row r="8801" spans="7:7" x14ac:dyDescent="0.25">
      <c r="G8801" s="54"/>
    </row>
    <row r="8802" spans="7:7" x14ac:dyDescent="0.25">
      <c r="G8802" s="54"/>
    </row>
    <row r="8803" spans="7:7" x14ac:dyDescent="0.25">
      <c r="G8803" s="54"/>
    </row>
    <row r="8804" spans="7:7" x14ac:dyDescent="0.25">
      <c r="G8804" s="54"/>
    </row>
    <row r="8805" spans="7:7" x14ac:dyDescent="0.25">
      <c r="G8805" s="54"/>
    </row>
    <row r="8806" spans="7:7" x14ac:dyDescent="0.25">
      <c r="G8806" s="54"/>
    </row>
    <row r="8807" spans="7:7" x14ac:dyDescent="0.25">
      <c r="G8807" s="54"/>
    </row>
    <row r="8808" spans="7:7" x14ac:dyDescent="0.25">
      <c r="G8808" s="54"/>
    </row>
    <row r="8809" spans="7:7" x14ac:dyDescent="0.25">
      <c r="G8809" s="54"/>
    </row>
    <row r="8810" spans="7:7" x14ac:dyDescent="0.25">
      <c r="G8810" s="54"/>
    </row>
    <row r="8811" spans="7:7" x14ac:dyDescent="0.25">
      <c r="G8811" s="54"/>
    </row>
    <row r="8812" spans="7:7" x14ac:dyDescent="0.25">
      <c r="G8812" s="54"/>
    </row>
    <row r="8813" spans="7:7" x14ac:dyDescent="0.25">
      <c r="G8813" s="54"/>
    </row>
    <row r="8814" spans="7:7" x14ac:dyDescent="0.25">
      <c r="G8814" s="54"/>
    </row>
    <row r="8815" spans="7:7" x14ac:dyDescent="0.25">
      <c r="G8815" s="54"/>
    </row>
    <row r="8816" spans="7:7" x14ac:dyDescent="0.25">
      <c r="G8816" s="54"/>
    </row>
    <row r="8817" spans="7:7" x14ac:dyDescent="0.25">
      <c r="G8817" s="54"/>
    </row>
    <row r="8818" spans="7:7" x14ac:dyDescent="0.25">
      <c r="G8818" s="54"/>
    </row>
    <row r="8819" spans="7:7" x14ac:dyDescent="0.25">
      <c r="G8819" s="54"/>
    </row>
    <row r="8820" spans="7:7" x14ac:dyDescent="0.25">
      <c r="G8820" s="54"/>
    </row>
    <row r="8821" spans="7:7" x14ac:dyDescent="0.25">
      <c r="G8821" s="54"/>
    </row>
    <row r="8822" spans="7:7" x14ac:dyDescent="0.25">
      <c r="G8822" s="54"/>
    </row>
    <row r="8823" spans="7:7" x14ac:dyDescent="0.25">
      <c r="G8823" s="54"/>
    </row>
    <row r="8824" spans="7:7" x14ac:dyDescent="0.25">
      <c r="G8824" s="54"/>
    </row>
    <row r="8825" spans="7:7" x14ac:dyDescent="0.25">
      <c r="G8825" s="54"/>
    </row>
    <row r="8826" spans="7:7" x14ac:dyDescent="0.25">
      <c r="G8826" s="54"/>
    </row>
    <row r="8827" spans="7:7" x14ac:dyDescent="0.25">
      <c r="G8827" s="54"/>
    </row>
    <row r="8828" spans="7:7" x14ac:dyDescent="0.25">
      <c r="G8828" s="54"/>
    </row>
    <row r="8829" spans="7:7" x14ac:dyDescent="0.25">
      <c r="G8829" s="54"/>
    </row>
    <row r="8830" spans="7:7" x14ac:dyDescent="0.25">
      <c r="G8830" s="54"/>
    </row>
    <row r="8831" spans="7:7" x14ac:dyDescent="0.25">
      <c r="G8831" s="54"/>
    </row>
    <row r="8832" spans="7:7" x14ac:dyDescent="0.25">
      <c r="G8832" s="54"/>
    </row>
    <row r="8833" spans="7:7" x14ac:dyDescent="0.25">
      <c r="G8833" s="54"/>
    </row>
    <row r="8834" spans="7:7" x14ac:dyDescent="0.25">
      <c r="G8834" s="54"/>
    </row>
    <row r="8835" spans="7:7" x14ac:dyDescent="0.25">
      <c r="G8835" s="54"/>
    </row>
    <row r="8836" spans="7:7" x14ac:dyDescent="0.25">
      <c r="G8836" s="54"/>
    </row>
    <row r="8837" spans="7:7" x14ac:dyDescent="0.25">
      <c r="G8837" s="54"/>
    </row>
    <row r="8838" spans="7:7" x14ac:dyDescent="0.25">
      <c r="G8838" s="54"/>
    </row>
    <row r="8839" spans="7:7" x14ac:dyDescent="0.25">
      <c r="G8839" s="54"/>
    </row>
    <row r="8840" spans="7:7" x14ac:dyDescent="0.25">
      <c r="G8840" s="54"/>
    </row>
    <row r="8841" spans="7:7" x14ac:dyDescent="0.25">
      <c r="G8841" s="54"/>
    </row>
    <row r="8842" spans="7:7" x14ac:dyDescent="0.25">
      <c r="G8842" s="54"/>
    </row>
    <row r="8843" spans="7:7" x14ac:dyDescent="0.25">
      <c r="G8843" s="54"/>
    </row>
    <row r="8844" spans="7:7" x14ac:dyDescent="0.25">
      <c r="G8844" s="54"/>
    </row>
    <row r="8845" spans="7:7" x14ac:dyDescent="0.25">
      <c r="G8845" s="54"/>
    </row>
    <row r="8846" spans="7:7" x14ac:dyDescent="0.25">
      <c r="G8846" s="54"/>
    </row>
    <row r="8847" spans="7:7" x14ac:dyDescent="0.25">
      <c r="G8847" s="54"/>
    </row>
    <row r="8848" spans="7:7" x14ac:dyDescent="0.25">
      <c r="G8848" s="54"/>
    </row>
    <row r="8849" spans="7:7" x14ac:dyDescent="0.25">
      <c r="G8849" s="54"/>
    </row>
    <row r="8850" spans="7:7" x14ac:dyDescent="0.25">
      <c r="G8850" s="54"/>
    </row>
    <row r="8851" spans="7:7" x14ac:dyDescent="0.25">
      <c r="G8851" s="54"/>
    </row>
    <row r="8852" spans="7:7" x14ac:dyDescent="0.25">
      <c r="G8852" s="54"/>
    </row>
    <row r="8853" spans="7:7" x14ac:dyDescent="0.25">
      <c r="G8853" s="54"/>
    </row>
    <row r="8854" spans="7:7" x14ac:dyDescent="0.25">
      <c r="G8854" s="54"/>
    </row>
    <row r="8855" spans="7:7" x14ac:dyDescent="0.25">
      <c r="G8855" s="54"/>
    </row>
    <row r="8856" spans="7:7" x14ac:dyDescent="0.25">
      <c r="G8856" s="54"/>
    </row>
    <row r="8857" spans="7:7" x14ac:dyDescent="0.25">
      <c r="G8857" s="54"/>
    </row>
    <row r="8858" spans="7:7" x14ac:dyDescent="0.25">
      <c r="G8858" s="54"/>
    </row>
    <row r="8859" spans="7:7" x14ac:dyDescent="0.25">
      <c r="G8859" s="54"/>
    </row>
    <row r="8860" spans="7:7" x14ac:dyDescent="0.25">
      <c r="G8860" s="54"/>
    </row>
    <row r="8861" spans="7:7" x14ac:dyDescent="0.25">
      <c r="G8861" s="54"/>
    </row>
    <row r="8862" spans="7:7" x14ac:dyDescent="0.25">
      <c r="G8862" s="54"/>
    </row>
    <row r="8863" spans="7:7" x14ac:dyDescent="0.25">
      <c r="G8863" s="54"/>
    </row>
    <row r="8864" spans="7:7" x14ac:dyDescent="0.25">
      <c r="G8864" s="54"/>
    </row>
    <row r="8865" spans="7:7" x14ac:dyDescent="0.25">
      <c r="G8865" s="54"/>
    </row>
    <row r="8866" spans="7:7" x14ac:dyDescent="0.25">
      <c r="G8866" s="54"/>
    </row>
    <row r="8867" spans="7:7" x14ac:dyDescent="0.25">
      <c r="G8867" s="54"/>
    </row>
    <row r="8868" spans="7:7" x14ac:dyDescent="0.25">
      <c r="G8868" s="54"/>
    </row>
    <row r="8869" spans="7:7" x14ac:dyDescent="0.25">
      <c r="G8869" s="54"/>
    </row>
    <row r="8870" spans="7:7" x14ac:dyDescent="0.25">
      <c r="G8870" s="54"/>
    </row>
    <row r="8871" spans="7:7" x14ac:dyDescent="0.25">
      <c r="G8871" s="54"/>
    </row>
    <row r="8872" spans="7:7" x14ac:dyDescent="0.25">
      <c r="G8872" s="54"/>
    </row>
    <row r="8873" spans="7:7" x14ac:dyDescent="0.25">
      <c r="G8873" s="54"/>
    </row>
    <row r="8874" spans="7:7" x14ac:dyDescent="0.25">
      <c r="G8874" s="54"/>
    </row>
    <row r="8875" spans="7:7" x14ac:dyDescent="0.25">
      <c r="G8875" s="54"/>
    </row>
    <row r="8876" spans="7:7" x14ac:dyDescent="0.25">
      <c r="G8876" s="54"/>
    </row>
    <row r="8877" spans="7:7" x14ac:dyDescent="0.25">
      <c r="G8877" s="54"/>
    </row>
    <row r="8878" spans="7:7" x14ac:dyDescent="0.25">
      <c r="G8878" s="54"/>
    </row>
    <row r="8879" spans="7:7" x14ac:dyDescent="0.25">
      <c r="G8879" s="54"/>
    </row>
    <row r="8880" spans="7:7" x14ac:dyDescent="0.25">
      <c r="G8880" s="54"/>
    </row>
    <row r="8881" spans="7:7" x14ac:dyDescent="0.25">
      <c r="G8881" s="54"/>
    </row>
    <row r="8882" spans="7:7" x14ac:dyDescent="0.25">
      <c r="G8882" s="54"/>
    </row>
    <row r="8883" spans="7:7" x14ac:dyDescent="0.25">
      <c r="G8883" s="54"/>
    </row>
    <row r="8884" spans="7:7" x14ac:dyDescent="0.25">
      <c r="G8884" s="54"/>
    </row>
    <row r="8885" spans="7:7" x14ac:dyDescent="0.25">
      <c r="G8885" s="54"/>
    </row>
    <row r="8886" spans="7:7" x14ac:dyDescent="0.25">
      <c r="G8886" s="54"/>
    </row>
    <row r="8887" spans="7:7" x14ac:dyDescent="0.25">
      <c r="G8887" s="54"/>
    </row>
    <row r="8888" spans="7:7" x14ac:dyDescent="0.25">
      <c r="G8888" s="54"/>
    </row>
    <row r="8889" spans="7:7" x14ac:dyDescent="0.25">
      <c r="G8889" s="54"/>
    </row>
    <row r="8890" spans="7:7" x14ac:dyDescent="0.25">
      <c r="G8890" s="54"/>
    </row>
    <row r="8891" spans="7:7" x14ac:dyDescent="0.25">
      <c r="G8891" s="54"/>
    </row>
    <row r="8892" spans="7:7" x14ac:dyDescent="0.25">
      <c r="G8892" s="54"/>
    </row>
    <row r="8893" spans="7:7" x14ac:dyDescent="0.25">
      <c r="G8893" s="54"/>
    </row>
    <row r="8894" spans="7:7" x14ac:dyDescent="0.25">
      <c r="G8894" s="54"/>
    </row>
    <row r="8895" spans="7:7" x14ac:dyDescent="0.25">
      <c r="G8895" s="54"/>
    </row>
    <row r="8896" spans="7:7" x14ac:dyDescent="0.25">
      <c r="G8896" s="54"/>
    </row>
    <row r="8897" spans="7:7" x14ac:dyDescent="0.25">
      <c r="G8897" s="54"/>
    </row>
    <row r="8898" spans="7:7" x14ac:dyDescent="0.25">
      <c r="G8898" s="54"/>
    </row>
    <row r="8899" spans="7:7" x14ac:dyDescent="0.25">
      <c r="G8899" s="54"/>
    </row>
    <row r="8900" spans="7:7" x14ac:dyDescent="0.25">
      <c r="G8900" s="54"/>
    </row>
    <row r="8901" spans="7:7" x14ac:dyDescent="0.25">
      <c r="G8901" s="54"/>
    </row>
    <row r="8902" spans="7:7" x14ac:dyDescent="0.25">
      <c r="G8902" s="54"/>
    </row>
    <row r="8903" spans="7:7" x14ac:dyDescent="0.25">
      <c r="G8903" s="54"/>
    </row>
    <row r="8904" spans="7:7" x14ac:dyDescent="0.25">
      <c r="G8904" s="54"/>
    </row>
    <row r="8905" spans="7:7" x14ac:dyDescent="0.25">
      <c r="G8905" s="54"/>
    </row>
    <row r="8906" spans="7:7" x14ac:dyDescent="0.25">
      <c r="G8906" s="54"/>
    </row>
    <row r="8907" spans="7:7" x14ac:dyDescent="0.25">
      <c r="G8907" s="54"/>
    </row>
    <row r="8908" spans="7:7" x14ac:dyDescent="0.25">
      <c r="G8908" s="54"/>
    </row>
    <row r="8909" spans="7:7" x14ac:dyDescent="0.25">
      <c r="G8909" s="54"/>
    </row>
    <row r="8910" spans="7:7" x14ac:dyDescent="0.25">
      <c r="G8910" s="54"/>
    </row>
    <row r="8911" spans="7:7" x14ac:dyDescent="0.25">
      <c r="G8911" s="54"/>
    </row>
    <row r="8912" spans="7:7" x14ac:dyDescent="0.25">
      <c r="G8912" s="54"/>
    </row>
    <row r="8913" spans="7:7" x14ac:dyDescent="0.25">
      <c r="G8913" s="54"/>
    </row>
    <row r="8914" spans="7:7" x14ac:dyDescent="0.25">
      <c r="G8914" s="54"/>
    </row>
    <row r="8915" spans="7:7" x14ac:dyDescent="0.25">
      <c r="G8915" s="54"/>
    </row>
    <row r="8916" spans="7:7" x14ac:dyDescent="0.25">
      <c r="G8916" s="54"/>
    </row>
    <row r="8917" spans="7:7" x14ac:dyDescent="0.25">
      <c r="G8917" s="54"/>
    </row>
    <row r="8918" spans="7:7" x14ac:dyDescent="0.25">
      <c r="G8918" s="54"/>
    </row>
    <row r="8919" spans="7:7" x14ac:dyDescent="0.25">
      <c r="G8919" s="54"/>
    </row>
    <row r="8920" spans="7:7" x14ac:dyDescent="0.25">
      <c r="G8920" s="54"/>
    </row>
    <row r="8921" spans="7:7" x14ac:dyDescent="0.25">
      <c r="G8921" s="54"/>
    </row>
    <row r="8922" spans="7:7" x14ac:dyDescent="0.25">
      <c r="G8922" s="54"/>
    </row>
    <row r="8923" spans="7:7" x14ac:dyDescent="0.25">
      <c r="G8923" s="54"/>
    </row>
    <row r="8924" spans="7:7" x14ac:dyDescent="0.25">
      <c r="G8924" s="54"/>
    </row>
    <row r="8925" spans="7:7" x14ac:dyDescent="0.25">
      <c r="G8925" s="54"/>
    </row>
    <row r="8926" spans="7:7" x14ac:dyDescent="0.25">
      <c r="G8926" s="54"/>
    </row>
    <row r="8927" spans="7:7" x14ac:dyDescent="0.25">
      <c r="G8927" s="54"/>
    </row>
    <row r="8928" spans="7:7" x14ac:dyDescent="0.25">
      <c r="G8928" s="54"/>
    </row>
    <row r="8929" spans="7:7" x14ac:dyDescent="0.25">
      <c r="G8929" s="54"/>
    </row>
    <row r="8930" spans="7:7" x14ac:dyDescent="0.25">
      <c r="G8930" s="54"/>
    </row>
    <row r="8931" spans="7:7" x14ac:dyDescent="0.25">
      <c r="G8931" s="54"/>
    </row>
    <row r="8932" spans="7:7" x14ac:dyDescent="0.25">
      <c r="G8932" s="54"/>
    </row>
    <row r="8933" spans="7:7" x14ac:dyDescent="0.25">
      <c r="G8933" s="54"/>
    </row>
    <row r="8934" spans="7:7" x14ac:dyDescent="0.25">
      <c r="G8934" s="54"/>
    </row>
    <row r="8935" spans="7:7" x14ac:dyDescent="0.25">
      <c r="G8935" s="54"/>
    </row>
    <row r="8936" spans="7:7" x14ac:dyDescent="0.25">
      <c r="G8936" s="54"/>
    </row>
    <row r="8937" spans="7:7" x14ac:dyDescent="0.25">
      <c r="G8937" s="54"/>
    </row>
    <row r="8938" spans="7:7" x14ac:dyDescent="0.25">
      <c r="G8938" s="54"/>
    </row>
    <row r="8939" spans="7:7" x14ac:dyDescent="0.25">
      <c r="G8939" s="54"/>
    </row>
    <row r="8940" spans="7:7" x14ac:dyDescent="0.25">
      <c r="G8940" s="54"/>
    </row>
    <row r="8941" spans="7:7" x14ac:dyDescent="0.25">
      <c r="G8941" s="54"/>
    </row>
    <row r="8942" spans="7:7" x14ac:dyDescent="0.25">
      <c r="G8942" s="54"/>
    </row>
    <row r="8943" spans="7:7" x14ac:dyDescent="0.25">
      <c r="G8943" s="54"/>
    </row>
    <row r="8944" spans="7:7" x14ac:dyDescent="0.25">
      <c r="G8944" s="54"/>
    </row>
    <row r="8945" spans="7:7" x14ac:dyDescent="0.25">
      <c r="G8945" s="54"/>
    </row>
    <row r="8946" spans="7:7" x14ac:dyDescent="0.25">
      <c r="G8946" s="54"/>
    </row>
    <row r="8947" spans="7:7" x14ac:dyDescent="0.25">
      <c r="G8947" s="54"/>
    </row>
    <row r="8948" spans="7:7" x14ac:dyDescent="0.25">
      <c r="G8948" s="54"/>
    </row>
    <row r="8949" spans="7:7" x14ac:dyDescent="0.25">
      <c r="G8949" s="54"/>
    </row>
    <row r="8950" spans="7:7" x14ac:dyDescent="0.25">
      <c r="G8950" s="54"/>
    </row>
    <row r="8951" spans="7:7" x14ac:dyDescent="0.25">
      <c r="G8951" s="54"/>
    </row>
    <row r="8952" spans="7:7" x14ac:dyDescent="0.25">
      <c r="G8952" s="54"/>
    </row>
    <row r="8953" spans="7:7" x14ac:dyDescent="0.25">
      <c r="G8953" s="54"/>
    </row>
    <row r="8954" spans="7:7" x14ac:dyDescent="0.25">
      <c r="G8954" s="54"/>
    </row>
    <row r="8955" spans="7:7" x14ac:dyDescent="0.25">
      <c r="G8955" s="54"/>
    </row>
    <row r="8956" spans="7:7" x14ac:dyDescent="0.25">
      <c r="G8956" s="54"/>
    </row>
    <row r="8957" spans="7:7" x14ac:dyDescent="0.25">
      <c r="G8957" s="54"/>
    </row>
    <row r="8958" spans="7:7" x14ac:dyDescent="0.25">
      <c r="G8958" s="54"/>
    </row>
    <row r="8959" spans="7:7" x14ac:dyDescent="0.25">
      <c r="G8959" s="54"/>
    </row>
    <row r="8960" spans="7:7" x14ac:dyDescent="0.25">
      <c r="G8960" s="54"/>
    </row>
    <row r="8961" spans="7:7" x14ac:dyDescent="0.25">
      <c r="G8961" s="54"/>
    </row>
    <row r="8962" spans="7:7" x14ac:dyDescent="0.25">
      <c r="G8962" s="54"/>
    </row>
    <row r="8963" spans="7:7" x14ac:dyDescent="0.25">
      <c r="G8963" s="54"/>
    </row>
    <row r="8964" spans="7:7" x14ac:dyDescent="0.25">
      <c r="G8964" s="54"/>
    </row>
    <row r="8965" spans="7:7" x14ac:dyDescent="0.25">
      <c r="G8965" s="54"/>
    </row>
    <row r="8966" spans="7:7" x14ac:dyDescent="0.25">
      <c r="G8966" s="54"/>
    </row>
    <row r="8967" spans="7:7" x14ac:dyDescent="0.25">
      <c r="G8967" s="54"/>
    </row>
    <row r="8968" spans="7:7" x14ac:dyDescent="0.25">
      <c r="G8968" s="54"/>
    </row>
    <row r="8969" spans="7:7" x14ac:dyDescent="0.25">
      <c r="G8969" s="54"/>
    </row>
    <row r="8970" spans="7:7" x14ac:dyDescent="0.25">
      <c r="G8970" s="54"/>
    </row>
    <row r="8971" spans="7:7" x14ac:dyDescent="0.25">
      <c r="G8971" s="54"/>
    </row>
    <row r="8972" spans="7:7" x14ac:dyDescent="0.25">
      <c r="G8972" s="54"/>
    </row>
    <row r="8973" spans="7:7" x14ac:dyDescent="0.25">
      <c r="G8973" s="54"/>
    </row>
    <row r="8974" spans="7:7" x14ac:dyDescent="0.25">
      <c r="G8974" s="54"/>
    </row>
    <row r="8975" spans="7:7" x14ac:dyDescent="0.25">
      <c r="G8975" s="54"/>
    </row>
    <row r="8976" spans="7:7" x14ac:dyDescent="0.25">
      <c r="G8976" s="54"/>
    </row>
    <row r="8977" spans="7:7" x14ac:dyDescent="0.25">
      <c r="G8977" s="54"/>
    </row>
    <row r="8978" spans="7:7" x14ac:dyDescent="0.25">
      <c r="G8978" s="54"/>
    </row>
    <row r="8979" spans="7:7" x14ac:dyDescent="0.25">
      <c r="G8979" s="54"/>
    </row>
    <row r="8980" spans="7:7" x14ac:dyDescent="0.25">
      <c r="G8980" s="54"/>
    </row>
    <row r="8981" spans="7:7" x14ac:dyDescent="0.25">
      <c r="G8981" s="54"/>
    </row>
    <row r="8982" spans="7:7" x14ac:dyDescent="0.25">
      <c r="G8982" s="54"/>
    </row>
    <row r="8983" spans="7:7" x14ac:dyDescent="0.25">
      <c r="G8983" s="54"/>
    </row>
    <row r="8984" spans="7:7" x14ac:dyDescent="0.25">
      <c r="G8984" s="54"/>
    </row>
    <row r="8985" spans="7:7" x14ac:dyDescent="0.25">
      <c r="G8985" s="54"/>
    </row>
    <row r="8986" spans="7:7" x14ac:dyDescent="0.25">
      <c r="G8986" s="54"/>
    </row>
    <row r="8987" spans="7:7" x14ac:dyDescent="0.25">
      <c r="G8987" s="54"/>
    </row>
    <row r="8988" spans="7:7" x14ac:dyDescent="0.25">
      <c r="G8988" s="54"/>
    </row>
    <row r="8989" spans="7:7" x14ac:dyDescent="0.25">
      <c r="G8989" s="54"/>
    </row>
    <row r="8990" spans="7:7" x14ac:dyDescent="0.25">
      <c r="G8990" s="54"/>
    </row>
    <row r="8991" spans="7:7" x14ac:dyDescent="0.25">
      <c r="G8991" s="54"/>
    </row>
    <row r="8992" spans="7:7" x14ac:dyDescent="0.25">
      <c r="G8992" s="54"/>
    </row>
    <row r="8993" spans="7:7" x14ac:dyDescent="0.25">
      <c r="G8993" s="54"/>
    </row>
    <row r="8994" spans="7:7" x14ac:dyDescent="0.25">
      <c r="G8994" s="54"/>
    </row>
    <row r="8995" spans="7:7" x14ac:dyDescent="0.25">
      <c r="G8995" s="54"/>
    </row>
    <row r="8996" spans="7:7" x14ac:dyDescent="0.25">
      <c r="G8996" s="54"/>
    </row>
    <row r="8997" spans="7:7" x14ac:dyDescent="0.25">
      <c r="G8997" s="54"/>
    </row>
    <row r="8998" spans="7:7" x14ac:dyDescent="0.25">
      <c r="G8998" s="54"/>
    </row>
    <row r="8999" spans="7:7" x14ac:dyDescent="0.25">
      <c r="G8999" s="54"/>
    </row>
    <row r="9000" spans="7:7" x14ac:dyDescent="0.25">
      <c r="G9000" s="54"/>
    </row>
    <row r="9001" spans="7:7" x14ac:dyDescent="0.25">
      <c r="G9001" s="54"/>
    </row>
    <row r="9002" spans="7:7" x14ac:dyDescent="0.25">
      <c r="G9002" s="54"/>
    </row>
    <row r="9003" spans="7:7" x14ac:dyDescent="0.25">
      <c r="G9003" s="54"/>
    </row>
    <row r="9004" spans="7:7" x14ac:dyDescent="0.25">
      <c r="G9004" s="54"/>
    </row>
    <row r="9005" spans="7:7" x14ac:dyDescent="0.25">
      <c r="G9005" s="54"/>
    </row>
    <row r="9006" spans="7:7" x14ac:dyDescent="0.25">
      <c r="G9006" s="54"/>
    </row>
    <row r="9007" spans="7:7" x14ac:dyDescent="0.25">
      <c r="G9007" s="54"/>
    </row>
    <row r="9008" spans="7:7" x14ac:dyDescent="0.25">
      <c r="G9008" s="54"/>
    </row>
    <row r="9009" spans="7:7" x14ac:dyDescent="0.25">
      <c r="G9009" s="54"/>
    </row>
    <row r="9010" spans="7:7" x14ac:dyDescent="0.25">
      <c r="G9010" s="54"/>
    </row>
    <row r="9011" spans="7:7" x14ac:dyDescent="0.25">
      <c r="G9011" s="54"/>
    </row>
    <row r="9012" spans="7:7" x14ac:dyDescent="0.25">
      <c r="G9012" s="54"/>
    </row>
    <row r="9013" spans="7:7" x14ac:dyDescent="0.25">
      <c r="G9013" s="54"/>
    </row>
    <row r="9014" spans="7:7" x14ac:dyDescent="0.25">
      <c r="G9014" s="54"/>
    </row>
    <row r="9015" spans="7:7" x14ac:dyDescent="0.25">
      <c r="G9015" s="54"/>
    </row>
    <row r="9016" spans="7:7" x14ac:dyDescent="0.25">
      <c r="G9016" s="54"/>
    </row>
    <row r="9017" spans="7:7" x14ac:dyDescent="0.25">
      <c r="G9017" s="54"/>
    </row>
    <row r="9018" spans="7:7" x14ac:dyDescent="0.25">
      <c r="G9018" s="54"/>
    </row>
    <row r="9019" spans="7:7" x14ac:dyDescent="0.25">
      <c r="G9019" s="54"/>
    </row>
    <row r="9020" spans="7:7" x14ac:dyDescent="0.25">
      <c r="G9020" s="54"/>
    </row>
    <row r="9021" spans="7:7" x14ac:dyDescent="0.25">
      <c r="G9021" s="54"/>
    </row>
    <row r="9022" spans="7:7" x14ac:dyDescent="0.25">
      <c r="G9022" s="54"/>
    </row>
    <row r="9023" spans="7:7" x14ac:dyDescent="0.25">
      <c r="G9023" s="54"/>
    </row>
    <row r="9024" spans="7:7" x14ac:dyDescent="0.25">
      <c r="G9024" s="54"/>
    </row>
    <row r="9025" spans="7:7" x14ac:dyDescent="0.25">
      <c r="G9025" s="54"/>
    </row>
    <row r="9026" spans="7:7" x14ac:dyDescent="0.25">
      <c r="G9026" s="54"/>
    </row>
    <row r="9027" spans="7:7" x14ac:dyDescent="0.25">
      <c r="G9027" s="54"/>
    </row>
    <row r="9028" spans="7:7" x14ac:dyDescent="0.25">
      <c r="G9028" s="54"/>
    </row>
    <row r="9029" spans="7:7" x14ac:dyDescent="0.25">
      <c r="G9029" s="54"/>
    </row>
    <row r="9030" spans="7:7" x14ac:dyDescent="0.25">
      <c r="G9030" s="54"/>
    </row>
    <row r="9031" spans="7:7" x14ac:dyDescent="0.25">
      <c r="G9031" s="54"/>
    </row>
    <row r="9032" spans="7:7" x14ac:dyDescent="0.25">
      <c r="G9032" s="54"/>
    </row>
    <row r="9033" spans="7:7" x14ac:dyDescent="0.25">
      <c r="G9033" s="54"/>
    </row>
    <row r="9034" spans="7:7" x14ac:dyDescent="0.25">
      <c r="G9034" s="54"/>
    </row>
    <row r="9035" spans="7:7" x14ac:dyDescent="0.25">
      <c r="G9035" s="54"/>
    </row>
    <row r="9036" spans="7:7" x14ac:dyDescent="0.25">
      <c r="G9036" s="54"/>
    </row>
    <row r="9037" spans="7:7" x14ac:dyDescent="0.25">
      <c r="G9037" s="54"/>
    </row>
    <row r="9038" spans="7:7" x14ac:dyDescent="0.25">
      <c r="G9038" s="54"/>
    </row>
    <row r="9039" spans="7:7" x14ac:dyDescent="0.25">
      <c r="G9039" s="54"/>
    </row>
    <row r="9040" spans="7:7" x14ac:dyDescent="0.25">
      <c r="G9040" s="54"/>
    </row>
    <row r="9041" spans="7:7" x14ac:dyDescent="0.25">
      <c r="G9041" s="54"/>
    </row>
    <row r="9042" spans="7:7" x14ac:dyDescent="0.25">
      <c r="G9042" s="54"/>
    </row>
    <row r="9043" spans="7:7" x14ac:dyDescent="0.25">
      <c r="G9043" s="54"/>
    </row>
    <row r="9044" spans="7:7" x14ac:dyDescent="0.25">
      <c r="G9044" s="54"/>
    </row>
    <row r="9045" spans="7:7" x14ac:dyDescent="0.25">
      <c r="G9045" s="54"/>
    </row>
    <row r="9046" spans="7:7" x14ac:dyDescent="0.25">
      <c r="G9046" s="54"/>
    </row>
    <row r="9047" spans="7:7" x14ac:dyDescent="0.25">
      <c r="G9047" s="54"/>
    </row>
    <row r="9048" spans="7:7" x14ac:dyDescent="0.25">
      <c r="G9048" s="54"/>
    </row>
    <row r="9049" spans="7:7" x14ac:dyDescent="0.25">
      <c r="G9049" s="54"/>
    </row>
    <row r="9050" spans="7:7" x14ac:dyDescent="0.25">
      <c r="G9050" s="54"/>
    </row>
    <row r="9051" spans="7:7" x14ac:dyDescent="0.25">
      <c r="G9051" s="54"/>
    </row>
    <row r="9052" spans="7:7" x14ac:dyDescent="0.25">
      <c r="G9052" s="54"/>
    </row>
    <row r="9053" spans="7:7" x14ac:dyDescent="0.25">
      <c r="G9053" s="54"/>
    </row>
    <row r="9054" spans="7:7" x14ac:dyDescent="0.25">
      <c r="G9054" s="54"/>
    </row>
    <row r="9055" spans="7:7" x14ac:dyDescent="0.25">
      <c r="G9055" s="54"/>
    </row>
    <row r="9056" spans="7:7" x14ac:dyDescent="0.25">
      <c r="G9056" s="54"/>
    </row>
    <row r="9057" spans="7:7" x14ac:dyDescent="0.25">
      <c r="G9057" s="54"/>
    </row>
    <row r="9058" spans="7:7" x14ac:dyDescent="0.25">
      <c r="G9058" s="54"/>
    </row>
    <row r="9059" spans="7:7" x14ac:dyDescent="0.25">
      <c r="G9059" s="54"/>
    </row>
    <row r="9060" spans="7:7" x14ac:dyDescent="0.25">
      <c r="G9060" s="54"/>
    </row>
    <row r="9061" spans="7:7" x14ac:dyDescent="0.25">
      <c r="G9061" s="54"/>
    </row>
    <row r="9062" spans="7:7" x14ac:dyDescent="0.25">
      <c r="G9062" s="54"/>
    </row>
    <row r="9063" spans="7:7" x14ac:dyDescent="0.25">
      <c r="G9063" s="54"/>
    </row>
    <row r="9064" spans="7:7" x14ac:dyDescent="0.25">
      <c r="G9064" s="54"/>
    </row>
    <row r="9065" spans="7:7" x14ac:dyDescent="0.25">
      <c r="G9065" s="54"/>
    </row>
    <row r="9066" spans="7:7" x14ac:dyDescent="0.25">
      <c r="G9066" s="54"/>
    </row>
    <row r="9067" spans="7:7" x14ac:dyDescent="0.25">
      <c r="G9067" s="54"/>
    </row>
    <row r="9068" spans="7:7" x14ac:dyDescent="0.25">
      <c r="G9068" s="54"/>
    </row>
    <row r="9069" spans="7:7" x14ac:dyDescent="0.25">
      <c r="G9069" s="54"/>
    </row>
    <row r="9070" spans="7:7" x14ac:dyDescent="0.25">
      <c r="G9070" s="54"/>
    </row>
    <row r="9071" spans="7:7" x14ac:dyDescent="0.25">
      <c r="G9071" s="54"/>
    </row>
    <row r="9072" spans="7:7" x14ac:dyDescent="0.25">
      <c r="G9072" s="54"/>
    </row>
    <row r="9073" spans="7:7" x14ac:dyDescent="0.25">
      <c r="G9073" s="54"/>
    </row>
    <row r="9074" spans="7:7" x14ac:dyDescent="0.25">
      <c r="G9074" s="54"/>
    </row>
    <row r="9075" spans="7:7" x14ac:dyDescent="0.25">
      <c r="G9075" s="54"/>
    </row>
    <row r="9076" spans="7:7" x14ac:dyDescent="0.25">
      <c r="G9076" s="54"/>
    </row>
    <row r="9077" spans="7:7" x14ac:dyDescent="0.25">
      <c r="G9077" s="54"/>
    </row>
    <row r="9078" spans="7:7" x14ac:dyDescent="0.25">
      <c r="G9078" s="54"/>
    </row>
    <row r="9079" spans="7:7" x14ac:dyDescent="0.25">
      <c r="G9079" s="54"/>
    </row>
    <row r="9080" spans="7:7" x14ac:dyDescent="0.25">
      <c r="G9080" s="54"/>
    </row>
    <row r="9081" spans="7:7" x14ac:dyDescent="0.25">
      <c r="G9081" s="54"/>
    </row>
    <row r="9082" spans="7:7" x14ac:dyDescent="0.25">
      <c r="G9082" s="54"/>
    </row>
    <row r="9083" spans="7:7" x14ac:dyDescent="0.25">
      <c r="G9083" s="54"/>
    </row>
    <row r="9084" spans="7:7" x14ac:dyDescent="0.25">
      <c r="G9084" s="54"/>
    </row>
    <row r="9085" spans="7:7" x14ac:dyDescent="0.25">
      <c r="G9085" s="54"/>
    </row>
    <row r="9086" spans="7:7" x14ac:dyDescent="0.25">
      <c r="G9086" s="54"/>
    </row>
    <row r="9087" spans="7:7" x14ac:dyDescent="0.25">
      <c r="G9087" s="54"/>
    </row>
    <row r="9088" spans="7:7" x14ac:dyDescent="0.25">
      <c r="G9088" s="54"/>
    </row>
    <row r="9089" spans="7:7" x14ac:dyDescent="0.25">
      <c r="G9089" s="54"/>
    </row>
    <row r="9090" spans="7:7" x14ac:dyDescent="0.25">
      <c r="G9090" s="54"/>
    </row>
    <row r="9091" spans="7:7" x14ac:dyDescent="0.25">
      <c r="G9091" s="54"/>
    </row>
    <row r="9092" spans="7:7" x14ac:dyDescent="0.25">
      <c r="G9092" s="54"/>
    </row>
    <row r="9093" spans="7:7" x14ac:dyDescent="0.25">
      <c r="G9093" s="54"/>
    </row>
    <row r="9094" spans="7:7" x14ac:dyDescent="0.25">
      <c r="G9094" s="54"/>
    </row>
    <row r="9095" spans="7:7" x14ac:dyDescent="0.25">
      <c r="G9095" s="54"/>
    </row>
    <row r="9096" spans="7:7" x14ac:dyDescent="0.25">
      <c r="G9096" s="54"/>
    </row>
    <row r="9097" spans="7:7" x14ac:dyDescent="0.25">
      <c r="G9097" s="54"/>
    </row>
    <row r="9098" spans="7:7" x14ac:dyDescent="0.25">
      <c r="G9098" s="54"/>
    </row>
    <row r="9099" spans="7:7" x14ac:dyDescent="0.25">
      <c r="G9099" s="54"/>
    </row>
    <row r="9100" spans="7:7" x14ac:dyDescent="0.25">
      <c r="G9100" s="54"/>
    </row>
    <row r="9101" spans="7:7" x14ac:dyDescent="0.25">
      <c r="G9101" s="54"/>
    </row>
    <row r="9102" spans="7:7" x14ac:dyDescent="0.25">
      <c r="G9102" s="54"/>
    </row>
    <row r="9103" spans="7:7" x14ac:dyDescent="0.25">
      <c r="G9103" s="54"/>
    </row>
    <row r="9104" spans="7:7" x14ac:dyDescent="0.25">
      <c r="G9104" s="54"/>
    </row>
    <row r="9105" spans="7:7" x14ac:dyDescent="0.25">
      <c r="G9105" s="54"/>
    </row>
    <row r="9106" spans="7:7" x14ac:dyDescent="0.25">
      <c r="G9106" s="54"/>
    </row>
    <row r="9107" spans="7:7" x14ac:dyDescent="0.25">
      <c r="G9107" s="54"/>
    </row>
    <row r="9108" spans="7:7" x14ac:dyDescent="0.25">
      <c r="G9108" s="54"/>
    </row>
    <row r="9109" spans="7:7" x14ac:dyDescent="0.25">
      <c r="G9109" s="54"/>
    </row>
    <row r="9110" spans="7:7" x14ac:dyDescent="0.25">
      <c r="G9110" s="54"/>
    </row>
    <row r="9111" spans="7:7" x14ac:dyDescent="0.25">
      <c r="G9111" s="54"/>
    </row>
    <row r="9112" spans="7:7" x14ac:dyDescent="0.25">
      <c r="G9112" s="54"/>
    </row>
    <row r="9113" spans="7:7" x14ac:dyDescent="0.25">
      <c r="G9113" s="54"/>
    </row>
    <row r="9114" spans="7:7" x14ac:dyDescent="0.25">
      <c r="G9114" s="54"/>
    </row>
    <row r="9115" spans="7:7" x14ac:dyDescent="0.25">
      <c r="G9115" s="54"/>
    </row>
    <row r="9116" spans="7:7" x14ac:dyDescent="0.25">
      <c r="G9116" s="54"/>
    </row>
    <row r="9117" spans="7:7" x14ac:dyDescent="0.25">
      <c r="G9117" s="54"/>
    </row>
    <row r="9118" spans="7:7" x14ac:dyDescent="0.25">
      <c r="G9118" s="54"/>
    </row>
    <row r="9119" spans="7:7" x14ac:dyDescent="0.25">
      <c r="G9119" s="54"/>
    </row>
    <row r="9120" spans="7:7" x14ac:dyDescent="0.25">
      <c r="G9120" s="54"/>
    </row>
    <row r="9121" spans="7:7" x14ac:dyDescent="0.25">
      <c r="G9121" s="54"/>
    </row>
    <row r="9122" spans="7:7" x14ac:dyDescent="0.25">
      <c r="G9122" s="54"/>
    </row>
    <row r="9123" spans="7:7" x14ac:dyDescent="0.25">
      <c r="G9123" s="54"/>
    </row>
    <row r="9124" spans="7:7" x14ac:dyDescent="0.25">
      <c r="G9124" s="54"/>
    </row>
    <row r="9125" spans="7:7" x14ac:dyDescent="0.25">
      <c r="G9125" s="54"/>
    </row>
    <row r="9126" spans="7:7" x14ac:dyDescent="0.25">
      <c r="G9126" s="54"/>
    </row>
    <row r="9127" spans="7:7" x14ac:dyDescent="0.25">
      <c r="G9127" s="54"/>
    </row>
    <row r="9128" spans="7:7" x14ac:dyDescent="0.25">
      <c r="G9128" s="54"/>
    </row>
    <row r="9129" spans="7:7" x14ac:dyDescent="0.25">
      <c r="G9129" s="54"/>
    </row>
    <row r="9130" spans="7:7" x14ac:dyDescent="0.25">
      <c r="G9130" s="54"/>
    </row>
    <row r="9131" spans="7:7" x14ac:dyDescent="0.25">
      <c r="G9131" s="54"/>
    </row>
    <row r="9132" spans="7:7" x14ac:dyDescent="0.25">
      <c r="G9132" s="54"/>
    </row>
    <row r="9133" spans="7:7" x14ac:dyDescent="0.25">
      <c r="G9133" s="54"/>
    </row>
    <row r="9134" spans="7:7" x14ac:dyDescent="0.25">
      <c r="G9134" s="54"/>
    </row>
    <row r="9135" spans="7:7" x14ac:dyDescent="0.25">
      <c r="G9135" s="54"/>
    </row>
    <row r="9136" spans="7:7" x14ac:dyDescent="0.25">
      <c r="G9136" s="54"/>
    </row>
    <row r="9137" spans="7:7" x14ac:dyDescent="0.25">
      <c r="G9137" s="54"/>
    </row>
    <row r="9138" spans="7:7" x14ac:dyDescent="0.25">
      <c r="G9138" s="54"/>
    </row>
    <row r="9139" spans="7:7" x14ac:dyDescent="0.25">
      <c r="G9139" s="54"/>
    </row>
    <row r="9140" spans="7:7" x14ac:dyDescent="0.25">
      <c r="G9140" s="54"/>
    </row>
    <row r="9141" spans="7:7" x14ac:dyDescent="0.25">
      <c r="G9141" s="54"/>
    </row>
    <row r="9142" spans="7:7" x14ac:dyDescent="0.25">
      <c r="G9142" s="54"/>
    </row>
    <row r="9143" spans="7:7" x14ac:dyDescent="0.25">
      <c r="G9143" s="54"/>
    </row>
    <row r="9144" spans="7:7" x14ac:dyDescent="0.25">
      <c r="G9144" s="54"/>
    </row>
    <row r="9145" spans="7:7" x14ac:dyDescent="0.25">
      <c r="G9145" s="54"/>
    </row>
    <row r="9146" spans="7:7" x14ac:dyDescent="0.25">
      <c r="G9146" s="54"/>
    </row>
    <row r="9147" spans="7:7" x14ac:dyDescent="0.25">
      <c r="G9147" s="54"/>
    </row>
    <row r="9148" spans="7:7" x14ac:dyDescent="0.25">
      <c r="G9148" s="54"/>
    </row>
    <row r="9149" spans="7:7" x14ac:dyDescent="0.25">
      <c r="G9149" s="54"/>
    </row>
    <row r="9150" spans="7:7" x14ac:dyDescent="0.25">
      <c r="G9150" s="54"/>
    </row>
    <row r="9151" spans="7:7" x14ac:dyDescent="0.25">
      <c r="G9151" s="54"/>
    </row>
    <row r="9152" spans="7:7" x14ac:dyDescent="0.25">
      <c r="G9152" s="54"/>
    </row>
    <row r="9153" spans="7:7" x14ac:dyDescent="0.25">
      <c r="G9153" s="54"/>
    </row>
    <row r="9154" spans="7:7" x14ac:dyDescent="0.25">
      <c r="G9154" s="54"/>
    </row>
    <row r="9155" spans="7:7" x14ac:dyDescent="0.25">
      <c r="G9155" s="54"/>
    </row>
    <row r="9156" spans="7:7" x14ac:dyDescent="0.25">
      <c r="G9156" s="54"/>
    </row>
    <row r="9157" spans="7:7" x14ac:dyDescent="0.25">
      <c r="G9157" s="54"/>
    </row>
    <row r="9158" spans="7:7" x14ac:dyDescent="0.25">
      <c r="G9158" s="54"/>
    </row>
    <row r="9159" spans="7:7" x14ac:dyDescent="0.25">
      <c r="G9159" s="54"/>
    </row>
    <row r="9160" spans="7:7" x14ac:dyDescent="0.25">
      <c r="G9160" s="54"/>
    </row>
    <row r="9161" spans="7:7" x14ac:dyDescent="0.25">
      <c r="G9161" s="54"/>
    </row>
    <row r="9162" spans="7:7" x14ac:dyDescent="0.25">
      <c r="G9162" s="54"/>
    </row>
    <row r="9163" spans="7:7" x14ac:dyDescent="0.25">
      <c r="G9163" s="54"/>
    </row>
    <row r="9164" spans="7:7" x14ac:dyDescent="0.25">
      <c r="G9164" s="54"/>
    </row>
    <row r="9165" spans="7:7" x14ac:dyDescent="0.25">
      <c r="G9165" s="54"/>
    </row>
    <row r="9166" spans="7:7" x14ac:dyDescent="0.25">
      <c r="G9166" s="54"/>
    </row>
    <row r="9167" spans="7:7" x14ac:dyDescent="0.25">
      <c r="G9167" s="54"/>
    </row>
    <row r="9168" spans="7:7" x14ac:dyDescent="0.25">
      <c r="G9168" s="54"/>
    </row>
    <row r="9169" spans="7:7" x14ac:dyDescent="0.25">
      <c r="G9169" s="54"/>
    </row>
    <row r="9170" spans="7:7" x14ac:dyDescent="0.25">
      <c r="G9170" s="54"/>
    </row>
    <row r="9171" spans="7:7" x14ac:dyDescent="0.25">
      <c r="G9171" s="54"/>
    </row>
    <row r="9172" spans="7:7" x14ac:dyDescent="0.25">
      <c r="G9172" s="54"/>
    </row>
    <row r="9173" spans="7:7" x14ac:dyDescent="0.25">
      <c r="G9173" s="54"/>
    </row>
    <row r="9174" spans="7:7" x14ac:dyDescent="0.25">
      <c r="G9174" s="54"/>
    </row>
    <row r="9175" spans="7:7" x14ac:dyDescent="0.25">
      <c r="G9175" s="54"/>
    </row>
    <row r="9176" spans="7:7" x14ac:dyDescent="0.25">
      <c r="G9176" s="54"/>
    </row>
    <row r="9177" spans="7:7" x14ac:dyDescent="0.25">
      <c r="G9177" s="54"/>
    </row>
    <row r="9178" spans="7:7" x14ac:dyDescent="0.25">
      <c r="G9178" s="54"/>
    </row>
    <row r="9179" spans="7:7" x14ac:dyDescent="0.25">
      <c r="G9179" s="54"/>
    </row>
    <row r="9180" spans="7:7" x14ac:dyDescent="0.25">
      <c r="G9180" s="54"/>
    </row>
    <row r="9181" spans="7:7" x14ac:dyDescent="0.25">
      <c r="G9181" s="54"/>
    </row>
    <row r="9182" spans="7:7" x14ac:dyDescent="0.25">
      <c r="G9182" s="54"/>
    </row>
    <row r="9183" spans="7:7" x14ac:dyDescent="0.25">
      <c r="G9183" s="54"/>
    </row>
    <row r="9184" spans="7:7" x14ac:dyDescent="0.25">
      <c r="G9184" s="54"/>
    </row>
    <row r="9185" spans="7:7" x14ac:dyDescent="0.25">
      <c r="G9185" s="54"/>
    </row>
    <row r="9186" spans="7:7" x14ac:dyDescent="0.25">
      <c r="G9186" s="54"/>
    </row>
    <row r="9187" spans="7:7" x14ac:dyDescent="0.25">
      <c r="G9187" s="54"/>
    </row>
    <row r="9188" spans="7:7" x14ac:dyDescent="0.25">
      <c r="G9188" s="54"/>
    </row>
    <row r="9189" spans="7:7" x14ac:dyDescent="0.25">
      <c r="G9189" s="54"/>
    </row>
    <row r="9190" spans="7:7" x14ac:dyDescent="0.25">
      <c r="G9190" s="54"/>
    </row>
    <row r="9191" spans="7:7" x14ac:dyDescent="0.25">
      <c r="G9191" s="54"/>
    </row>
    <row r="9192" spans="7:7" x14ac:dyDescent="0.25">
      <c r="G9192" s="54"/>
    </row>
    <row r="9193" spans="7:7" x14ac:dyDescent="0.25">
      <c r="G9193" s="54"/>
    </row>
    <row r="9194" spans="7:7" x14ac:dyDescent="0.25">
      <c r="G9194" s="54"/>
    </row>
    <row r="9195" spans="7:7" x14ac:dyDescent="0.25">
      <c r="G9195" s="54"/>
    </row>
    <row r="9196" spans="7:7" x14ac:dyDescent="0.25">
      <c r="G9196" s="54"/>
    </row>
    <row r="9197" spans="7:7" x14ac:dyDescent="0.25">
      <c r="G9197" s="54"/>
    </row>
    <row r="9198" spans="7:7" x14ac:dyDescent="0.25">
      <c r="G9198" s="54"/>
    </row>
    <row r="9199" spans="7:7" x14ac:dyDescent="0.25">
      <c r="G9199" s="54"/>
    </row>
    <row r="9200" spans="7:7" x14ac:dyDescent="0.25">
      <c r="G9200" s="54"/>
    </row>
    <row r="9201" spans="7:7" x14ac:dyDescent="0.25">
      <c r="G9201" s="54"/>
    </row>
    <row r="9202" spans="7:7" x14ac:dyDescent="0.25">
      <c r="G9202" s="54"/>
    </row>
    <row r="9203" spans="7:7" x14ac:dyDescent="0.25">
      <c r="G9203" s="54"/>
    </row>
    <row r="9204" spans="7:7" x14ac:dyDescent="0.25">
      <c r="G9204" s="54"/>
    </row>
    <row r="9205" spans="7:7" x14ac:dyDescent="0.25">
      <c r="G9205" s="54"/>
    </row>
    <row r="9206" spans="7:7" x14ac:dyDescent="0.25">
      <c r="G9206" s="54"/>
    </row>
    <row r="9207" spans="7:7" x14ac:dyDescent="0.25">
      <c r="G9207" s="54"/>
    </row>
    <row r="9208" spans="7:7" x14ac:dyDescent="0.25">
      <c r="G9208" s="54"/>
    </row>
    <row r="9209" spans="7:7" x14ac:dyDescent="0.25">
      <c r="G9209" s="54"/>
    </row>
    <row r="9210" spans="7:7" x14ac:dyDescent="0.25">
      <c r="G9210" s="54"/>
    </row>
    <row r="9211" spans="7:7" x14ac:dyDescent="0.25">
      <c r="G9211" s="54"/>
    </row>
    <row r="9212" spans="7:7" x14ac:dyDescent="0.25">
      <c r="G9212" s="54"/>
    </row>
    <row r="9213" spans="7:7" x14ac:dyDescent="0.25">
      <c r="G9213" s="54"/>
    </row>
    <row r="9214" spans="7:7" x14ac:dyDescent="0.25">
      <c r="G9214" s="54"/>
    </row>
    <row r="9215" spans="7:7" x14ac:dyDescent="0.25">
      <c r="G9215" s="54"/>
    </row>
    <row r="9216" spans="7:7" x14ac:dyDescent="0.25">
      <c r="G9216" s="54"/>
    </row>
    <row r="9217" spans="7:7" x14ac:dyDescent="0.25">
      <c r="G9217" s="54"/>
    </row>
    <row r="9218" spans="7:7" x14ac:dyDescent="0.25">
      <c r="G9218" s="54"/>
    </row>
    <row r="9219" spans="7:7" x14ac:dyDescent="0.25">
      <c r="G9219" s="54"/>
    </row>
    <row r="9220" spans="7:7" x14ac:dyDescent="0.25">
      <c r="G9220" s="54"/>
    </row>
    <row r="9221" spans="7:7" x14ac:dyDescent="0.25">
      <c r="G9221" s="54"/>
    </row>
    <row r="9222" spans="7:7" x14ac:dyDescent="0.25">
      <c r="G9222" s="54"/>
    </row>
    <row r="9223" spans="7:7" x14ac:dyDescent="0.25">
      <c r="G9223" s="54"/>
    </row>
    <row r="9224" spans="7:7" x14ac:dyDescent="0.25">
      <c r="G9224" s="54"/>
    </row>
    <row r="9225" spans="7:7" x14ac:dyDescent="0.25">
      <c r="G9225" s="54"/>
    </row>
    <row r="9226" spans="7:7" x14ac:dyDescent="0.25">
      <c r="G9226" s="54"/>
    </row>
    <row r="9227" spans="7:7" x14ac:dyDescent="0.25">
      <c r="G9227" s="54"/>
    </row>
    <row r="9228" spans="7:7" x14ac:dyDescent="0.25">
      <c r="G9228" s="54"/>
    </row>
    <row r="9229" spans="7:7" x14ac:dyDescent="0.25">
      <c r="G9229" s="54"/>
    </row>
    <row r="9230" spans="7:7" x14ac:dyDescent="0.25">
      <c r="G9230" s="54"/>
    </row>
    <row r="9231" spans="7:7" x14ac:dyDescent="0.25">
      <c r="G9231" s="54"/>
    </row>
    <row r="9232" spans="7:7" x14ac:dyDescent="0.25">
      <c r="G9232" s="54"/>
    </row>
    <row r="9233" spans="7:7" x14ac:dyDescent="0.25">
      <c r="G9233" s="54"/>
    </row>
    <row r="9234" spans="7:7" x14ac:dyDescent="0.25">
      <c r="G9234" s="54"/>
    </row>
    <row r="9235" spans="7:7" x14ac:dyDescent="0.25">
      <c r="G9235" s="54"/>
    </row>
    <row r="9236" spans="7:7" x14ac:dyDescent="0.25">
      <c r="G9236" s="54"/>
    </row>
    <row r="9237" spans="7:7" x14ac:dyDescent="0.25">
      <c r="G9237" s="54"/>
    </row>
    <row r="9238" spans="7:7" x14ac:dyDescent="0.25">
      <c r="G9238" s="54"/>
    </row>
    <row r="9239" spans="7:7" x14ac:dyDescent="0.25">
      <c r="G9239" s="54"/>
    </row>
    <row r="9240" spans="7:7" x14ac:dyDescent="0.25">
      <c r="G9240" s="54"/>
    </row>
    <row r="9241" spans="7:7" x14ac:dyDescent="0.25">
      <c r="G9241" s="54"/>
    </row>
    <row r="9242" spans="7:7" x14ac:dyDescent="0.25">
      <c r="G9242" s="54"/>
    </row>
    <row r="9243" spans="7:7" x14ac:dyDescent="0.25">
      <c r="G9243" s="54"/>
    </row>
    <row r="9244" spans="7:7" x14ac:dyDescent="0.25">
      <c r="G9244" s="54"/>
    </row>
    <row r="9245" spans="7:7" x14ac:dyDescent="0.25">
      <c r="G9245" s="54"/>
    </row>
    <row r="9246" spans="7:7" x14ac:dyDescent="0.25">
      <c r="G9246" s="54"/>
    </row>
    <row r="9247" spans="7:7" x14ac:dyDescent="0.25">
      <c r="G9247" s="54"/>
    </row>
    <row r="9248" spans="7:7" x14ac:dyDescent="0.25">
      <c r="G9248" s="54"/>
    </row>
    <row r="9249" spans="7:7" x14ac:dyDescent="0.25">
      <c r="G9249" s="54"/>
    </row>
    <row r="9250" spans="7:7" x14ac:dyDescent="0.25">
      <c r="G9250" s="54"/>
    </row>
    <row r="9251" spans="7:7" x14ac:dyDescent="0.25">
      <c r="G9251" s="54"/>
    </row>
    <row r="9252" spans="7:7" x14ac:dyDescent="0.25">
      <c r="G9252" s="54"/>
    </row>
    <row r="9253" spans="7:7" x14ac:dyDescent="0.25">
      <c r="G9253" s="54"/>
    </row>
    <row r="9254" spans="7:7" x14ac:dyDescent="0.25">
      <c r="G9254" s="54"/>
    </row>
    <row r="9255" spans="7:7" x14ac:dyDescent="0.25">
      <c r="G9255" s="54"/>
    </row>
    <row r="9256" spans="7:7" x14ac:dyDescent="0.25">
      <c r="G9256" s="54"/>
    </row>
    <row r="9257" spans="7:7" x14ac:dyDescent="0.25">
      <c r="G9257" s="54"/>
    </row>
    <row r="9258" spans="7:7" x14ac:dyDescent="0.25">
      <c r="G9258" s="54"/>
    </row>
    <row r="9259" spans="7:7" x14ac:dyDescent="0.25">
      <c r="G9259" s="54"/>
    </row>
    <row r="9260" spans="7:7" x14ac:dyDescent="0.25">
      <c r="G9260" s="54"/>
    </row>
    <row r="9261" spans="7:7" x14ac:dyDescent="0.25">
      <c r="G9261" s="54"/>
    </row>
    <row r="9262" spans="7:7" x14ac:dyDescent="0.25">
      <c r="G9262" s="54"/>
    </row>
    <row r="9263" spans="7:7" x14ac:dyDescent="0.25">
      <c r="G9263" s="54"/>
    </row>
    <row r="9264" spans="7:7" x14ac:dyDescent="0.25">
      <c r="G9264" s="54"/>
    </row>
    <row r="9265" spans="7:7" x14ac:dyDescent="0.25">
      <c r="G9265" s="54"/>
    </row>
    <row r="9266" spans="7:7" x14ac:dyDescent="0.25">
      <c r="G9266" s="54"/>
    </row>
    <row r="9267" spans="7:7" x14ac:dyDescent="0.25">
      <c r="G9267" s="54"/>
    </row>
    <row r="9268" spans="7:7" x14ac:dyDescent="0.25">
      <c r="G9268" s="54"/>
    </row>
    <row r="9269" spans="7:7" x14ac:dyDescent="0.25">
      <c r="G9269" s="54"/>
    </row>
    <row r="9270" spans="7:7" x14ac:dyDescent="0.25">
      <c r="G9270" s="54"/>
    </row>
    <row r="9271" spans="7:7" x14ac:dyDescent="0.25">
      <c r="G9271" s="54"/>
    </row>
    <row r="9272" spans="7:7" x14ac:dyDescent="0.25">
      <c r="G9272" s="54"/>
    </row>
    <row r="9273" spans="7:7" x14ac:dyDescent="0.25">
      <c r="G9273" s="54"/>
    </row>
    <row r="9274" spans="7:7" x14ac:dyDescent="0.25">
      <c r="G9274" s="54"/>
    </row>
    <row r="9275" spans="7:7" x14ac:dyDescent="0.25">
      <c r="G9275" s="54"/>
    </row>
    <row r="9276" spans="7:7" x14ac:dyDescent="0.25">
      <c r="G9276" s="54"/>
    </row>
    <row r="9277" spans="7:7" x14ac:dyDescent="0.25">
      <c r="G9277" s="54"/>
    </row>
    <row r="9278" spans="7:7" x14ac:dyDescent="0.25">
      <c r="G9278" s="54"/>
    </row>
    <row r="9279" spans="7:7" x14ac:dyDescent="0.25">
      <c r="G9279" s="54"/>
    </row>
    <row r="9280" spans="7:7" x14ac:dyDescent="0.25">
      <c r="G9280" s="54"/>
    </row>
    <row r="9281" spans="7:7" x14ac:dyDescent="0.25">
      <c r="G9281" s="54"/>
    </row>
    <row r="9282" spans="7:7" x14ac:dyDescent="0.25">
      <c r="G9282" s="54"/>
    </row>
    <row r="9283" spans="7:7" x14ac:dyDescent="0.25">
      <c r="G9283" s="54"/>
    </row>
    <row r="9284" spans="7:7" x14ac:dyDescent="0.25">
      <c r="G9284" s="54"/>
    </row>
    <row r="9285" spans="7:7" x14ac:dyDescent="0.25">
      <c r="G9285" s="54"/>
    </row>
    <row r="9286" spans="7:7" x14ac:dyDescent="0.25">
      <c r="G9286" s="54"/>
    </row>
    <row r="9287" spans="7:7" x14ac:dyDescent="0.25">
      <c r="G9287" s="54"/>
    </row>
    <row r="9288" spans="7:7" x14ac:dyDescent="0.25">
      <c r="G9288" s="54"/>
    </row>
    <row r="9289" spans="7:7" x14ac:dyDescent="0.25">
      <c r="G9289" s="54"/>
    </row>
    <row r="9290" spans="7:7" x14ac:dyDescent="0.25">
      <c r="G9290" s="54"/>
    </row>
    <row r="9291" spans="7:7" x14ac:dyDescent="0.25">
      <c r="G9291" s="54"/>
    </row>
    <row r="9292" spans="7:7" x14ac:dyDescent="0.25">
      <c r="G9292" s="54"/>
    </row>
    <row r="9293" spans="7:7" x14ac:dyDescent="0.25">
      <c r="G9293" s="54"/>
    </row>
    <row r="9294" spans="7:7" x14ac:dyDescent="0.25">
      <c r="G9294" s="54"/>
    </row>
    <row r="9295" spans="7:7" x14ac:dyDescent="0.25">
      <c r="G9295" s="54"/>
    </row>
    <row r="9296" spans="7:7" x14ac:dyDescent="0.25">
      <c r="G9296" s="54"/>
    </row>
    <row r="9297" spans="7:7" x14ac:dyDescent="0.25">
      <c r="G9297" s="54"/>
    </row>
    <row r="9298" spans="7:7" x14ac:dyDescent="0.25">
      <c r="G9298" s="54"/>
    </row>
    <row r="9299" spans="7:7" x14ac:dyDescent="0.25">
      <c r="G9299" s="54"/>
    </row>
    <row r="9300" spans="7:7" x14ac:dyDescent="0.25">
      <c r="G9300" s="54"/>
    </row>
    <row r="9301" spans="7:7" x14ac:dyDescent="0.25">
      <c r="G9301" s="54"/>
    </row>
    <row r="9302" spans="7:7" x14ac:dyDescent="0.25">
      <c r="G9302" s="54"/>
    </row>
    <row r="9303" spans="7:7" x14ac:dyDescent="0.25">
      <c r="G9303" s="54"/>
    </row>
    <row r="9304" spans="7:7" x14ac:dyDescent="0.25">
      <c r="G9304" s="54"/>
    </row>
    <row r="9305" spans="7:7" x14ac:dyDescent="0.25">
      <c r="G9305" s="54"/>
    </row>
    <row r="9306" spans="7:7" x14ac:dyDescent="0.25">
      <c r="G9306" s="54"/>
    </row>
    <row r="9307" spans="7:7" x14ac:dyDescent="0.25">
      <c r="G9307" s="54"/>
    </row>
    <row r="9308" spans="7:7" x14ac:dyDescent="0.25">
      <c r="G9308" s="54"/>
    </row>
    <row r="9309" spans="7:7" x14ac:dyDescent="0.25">
      <c r="G9309" s="54"/>
    </row>
    <row r="9310" spans="7:7" x14ac:dyDescent="0.25">
      <c r="G9310" s="54"/>
    </row>
    <row r="9311" spans="7:7" x14ac:dyDescent="0.25">
      <c r="G9311" s="54"/>
    </row>
    <row r="9312" spans="7:7" x14ac:dyDescent="0.25">
      <c r="G9312" s="54"/>
    </row>
    <row r="9313" spans="7:7" x14ac:dyDescent="0.25">
      <c r="G9313" s="54"/>
    </row>
    <row r="9314" spans="7:7" x14ac:dyDescent="0.25">
      <c r="G9314" s="54"/>
    </row>
    <row r="9315" spans="7:7" x14ac:dyDescent="0.25">
      <c r="G9315" s="54"/>
    </row>
    <row r="9316" spans="7:7" x14ac:dyDescent="0.25">
      <c r="G9316" s="54"/>
    </row>
    <row r="9317" spans="7:7" x14ac:dyDescent="0.25">
      <c r="G9317" s="54"/>
    </row>
    <row r="9318" spans="7:7" x14ac:dyDescent="0.25">
      <c r="G9318" s="54"/>
    </row>
    <row r="9319" spans="7:7" x14ac:dyDescent="0.25">
      <c r="G9319" s="54"/>
    </row>
    <row r="9320" spans="7:7" x14ac:dyDescent="0.25">
      <c r="G9320" s="54"/>
    </row>
    <row r="9321" spans="7:7" x14ac:dyDescent="0.25">
      <c r="G9321" s="54"/>
    </row>
    <row r="9322" spans="7:7" x14ac:dyDescent="0.25">
      <c r="G9322" s="54"/>
    </row>
    <row r="9323" spans="7:7" x14ac:dyDescent="0.25">
      <c r="G9323" s="54"/>
    </row>
    <row r="9324" spans="7:7" x14ac:dyDescent="0.25">
      <c r="G9324" s="54"/>
    </row>
    <row r="9325" spans="7:7" x14ac:dyDescent="0.25">
      <c r="G9325" s="54"/>
    </row>
    <row r="9326" spans="7:7" x14ac:dyDescent="0.25">
      <c r="G9326" s="54"/>
    </row>
    <row r="9327" spans="7:7" x14ac:dyDescent="0.25">
      <c r="G9327" s="54"/>
    </row>
    <row r="9328" spans="7:7" x14ac:dyDescent="0.25">
      <c r="G9328" s="54"/>
    </row>
    <row r="9329" spans="7:7" x14ac:dyDescent="0.25">
      <c r="G9329" s="54"/>
    </row>
    <row r="9330" spans="7:7" x14ac:dyDescent="0.25">
      <c r="G9330" s="54"/>
    </row>
    <row r="9331" spans="7:7" x14ac:dyDescent="0.25">
      <c r="G9331" s="54"/>
    </row>
    <row r="9332" spans="7:7" x14ac:dyDescent="0.25">
      <c r="G9332" s="54"/>
    </row>
    <row r="9333" spans="7:7" x14ac:dyDescent="0.25">
      <c r="G9333" s="54"/>
    </row>
    <row r="9334" spans="7:7" x14ac:dyDescent="0.25">
      <c r="G9334" s="54"/>
    </row>
    <row r="9335" spans="7:7" x14ac:dyDescent="0.25">
      <c r="G9335" s="54"/>
    </row>
    <row r="9336" spans="7:7" x14ac:dyDescent="0.25">
      <c r="G9336" s="54"/>
    </row>
    <row r="9337" spans="7:7" x14ac:dyDescent="0.25">
      <c r="G9337" s="54"/>
    </row>
    <row r="9338" spans="7:7" x14ac:dyDescent="0.25">
      <c r="G9338" s="54"/>
    </row>
    <row r="9339" spans="7:7" x14ac:dyDescent="0.25">
      <c r="G9339" s="54"/>
    </row>
    <row r="9340" spans="7:7" x14ac:dyDescent="0.25">
      <c r="G9340" s="54"/>
    </row>
    <row r="9341" spans="7:7" x14ac:dyDescent="0.25">
      <c r="G9341" s="54"/>
    </row>
    <row r="9342" spans="7:7" x14ac:dyDescent="0.25">
      <c r="G9342" s="54"/>
    </row>
    <row r="9343" spans="7:7" x14ac:dyDescent="0.25">
      <c r="G9343" s="54"/>
    </row>
    <row r="9344" spans="7:7" x14ac:dyDescent="0.25">
      <c r="G9344" s="54"/>
    </row>
    <row r="9345" spans="7:7" x14ac:dyDescent="0.25">
      <c r="G9345" s="54"/>
    </row>
    <row r="9346" spans="7:7" x14ac:dyDescent="0.25">
      <c r="G9346" s="54"/>
    </row>
    <row r="9347" spans="7:7" x14ac:dyDescent="0.25">
      <c r="G9347" s="54"/>
    </row>
    <row r="9348" spans="7:7" x14ac:dyDescent="0.25">
      <c r="G9348" s="54"/>
    </row>
    <row r="9349" spans="7:7" x14ac:dyDescent="0.25">
      <c r="G9349" s="54"/>
    </row>
    <row r="9350" spans="7:7" x14ac:dyDescent="0.25">
      <c r="G9350" s="54"/>
    </row>
    <row r="9351" spans="7:7" x14ac:dyDescent="0.25">
      <c r="G9351" s="54"/>
    </row>
    <row r="9352" spans="7:7" x14ac:dyDescent="0.25">
      <c r="G9352" s="54"/>
    </row>
    <row r="9353" spans="7:7" x14ac:dyDescent="0.25">
      <c r="G9353" s="54"/>
    </row>
    <row r="9354" spans="7:7" x14ac:dyDescent="0.25">
      <c r="G9354" s="54"/>
    </row>
    <row r="9355" spans="7:7" x14ac:dyDescent="0.25">
      <c r="G9355" s="54"/>
    </row>
    <row r="9356" spans="7:7" x14ac:dyDescent="0.25">
      <c r="G9356" s="54"/>
    </row>
    <row r="9357" spans="7:7" x14ac:dyDescent="0.25">
      <c r="G9357" s="54"/>
    </row>
    <row r="9358" spans="7:7" x14ac:dyDescent="0.25">
      <c r="G9358" s="54"/>
    </row>
    <row r="9359" spans="7:7" x14ac:dyDescent="0.25">
      <c r="G9359" s="54"/>
    </row>
    <row r="9360" spans="7:7" x14ac:dyDescent="0.25">
      <c r="G9360" s="54"/>
    </row>
    <row r="9361" spans="7:7" x14ac:dyDescent="0.25">
      <c r="G9361" s="54"/>
    </row>
    <row r="9362" spans="7:7" x14ac:dyDescent="0.25">
      <c r="G9362" s="54"/>
    </row>
    <row r="9363" spans="7:7" x14ac:dyDescent="0.25">
      <c r="G9363" s="54"/>
    </row>
    <row r="9364" spans="7:7" x14ac:dyDescent="0.25">
      <c r="G9364" s="54"/>
    </row>
    <row r="9365" spans="7:7" x14ac:dyDescent="0.25">
      <c r="G9365" s="54"/>
    </row>
    <row r="9366" spans="7:7" x14ac:dyDescent="0.25">
      <c r="G9366" s="54"/>
    </row>
    <row r="9367" spans="7:7" x14ac:dyDescent="0.25">
      <c r="G9367" s="54"/>
    </row>
    <row r="9368" spans="7:7" x14ac:dyDescent="0.25">
      <c r="G9368" s="54"/>
    </row>
    <row r="9369" spans="7:7" x14ac:dyDescent="0.25">
      <c r="G9369" s="54"/>
    </row>
    <row r="9370" spans="7:7" x14ac:dyDescent="0.25">
      <c r="G9370" s="54"/>
    </row>
    <row r="9371" spans="7:7" x14ac:dyDescent="0.25">
      <c r="G9371" s="54"/>
    </row>
    <row r="9372" spans="7:7" x14ac:dyDescent="0.25">
      <c r="G9372" s="54"/>
    </row>
    <row r="9373" spans="7:7" x14ac:dyDescent="0.25">
      <c r="G9373" s="54"/>
    </row>
    <row r="9374" spans="7:7" x14ac:dyDescent="0.25">
      <c r="G9374" s="54"/>
    </row>
    <row r="9375" spans="7:7" x14ac:dyDescent="0.25">
      <c r="G9375" s="54"/>
    </row>
    <row r="9376" spans="7:7" x14ac:dyDescent="0.25">
      <c r="G9376" s="54"/>
    </row>
    <row r="9377" spans="7:7" x14ac:dyDescent="0.25">
      <c r="G9377" s="54"/>
    </row>
    <row r="9378" spans="7:7" x14ac:dyDescent="0.25">
      <c r="G9378" s="54"/>
    </row>
    <row r="9379" spans="7:7" x14ac:dyDescent="0.25">
      <c r="G9379" s="54"/>
    </row>
    <row r="9380" spans="7:7" x14ac:dyDescent="0.25">
      <c r="G9380" s="54"/>
    </row>
    <row r="9381" spans="7:7" x14ac:dyDescent="0.25">
      <c r="G9381" s="54"/>
    </row>
    <row r="9382" spans="7:7" x14ac:dyDescent="0.25">
      <c r="G9382" s="54"/>
    </row>
    <row r="9383" spans="7:7" x14ac:dyDescent="0.25">
      <c r="G9383" s="54"/>
    </row>
    <row r="9384" spans="7:7" x14ac:dyDescent="0.25">
      <c r="G9384" s="54"/>
    </row>
    <row r="9385" spans="7:7" x14ac:dyDescent="0.25">
      <c r="G9385" s="54"/>
    </row>
    <row r="9386" spans="7:7" x14ac:dyDescent="0.25">
      <c r="G9386" s="54"/>
    </row>
    <row r="9387" spans="7:7" x14ac:dyDescent="0.25">
      <c r="G9387" s="54"/>
    </row>
    <row r="9388" spans="7:7" x14ac:dyDescent="0.25">
      <c r="G9388" s="54"/>
    </row>
    <row r="9389" spans="7:7" x14ac:dyDescent="0.25">
      <c r="G9389" s="54"/>
    </row>
    <row r="9390" spans="7:7" x14ac:dyDescent="0.25">
      <c r="G9390" s="54"/>
    </row>
    <row r="9391" spans="7:7" x14ac:dyDescent="0.25">
      <c r="G9391" s="54"/>
    </row>
    <row r="9392" spans="7:7" x14ac:dyDescent="0.25">
      <c r="G9392" s="54"/>
    </row>
    <row r="9393" spans="7:7" x14ac:dyDescent="0.25">
      <c r="G9393" s="54"/>
    </row>
    <row r="9394" spans="7:7" x14ac:dyDescent="0.25">
      <c r="G9394" s="54"/>
    </row>
    <row r="9395" spans="7:7" x14ac:dyDescent="0.25">
      <c r="G9395" s="54"/>
    </row>
    <row r="9396" spans="7:7" x14ac:dyDescent="0.25">
      <c r="G9396" s="54"/>
    </row>
    <row r="9397" spans="7:7" x14ac:dyDescent="0.25">
      <c r="G9397" s="54"/>
    </row>
    <row r="9398" spans="7:7" x14ac:dyDescent="0.25">
      <c r="G9398" s="54"/>
    </row>
    <row r="9399" spans="7:7" x14ac:dyDescent="0.25">
      <c r="G9399" s="54"/>
    </row>
    <row r="9400" spans="7:7" x14ac:dyDescent="0.25">
      <c r="G9400" s="54"/>
    </row>
    <row r="9401" spans="7:7" x14ac:dyDescent="0.25">
      <c r="G9401" s="54"/>
    </row>
    <row r="9402" spans="7:7" x14ac:dyDescent="0.25">
      <c r="G9402" s="54"/>
    </row>
    <row r="9403" spans="7:7" x14ac:dyDescent="0.25">
      <c r="G9403" s="54"/>
    </row>
    <row r="9404" spans="7:7" x14ac:dyDescent="0.25">
      <c r="G9404" s="54"/>
    </row>
    <row r="9405" spans="7:7" x14ac:dyDescent="0.25">
      <c r="G9405" s="54"/>
    </row>
    <row r="9406" spans="7:7" x14ac:dyDescent="0.25">
      <c r="G9406" s="54"/>
    </row>
    <row r="9407" spans="7:7" x14ac:dyDescent="0.25">
      <c r="G9407" s="54"/>
    </row>
    <row r="9408" spans="7:7" x14ac:dyDescent="0.25">
      <c r="G9408" s="54"/>
    </row>
    <row r="9409" spans="7:7" x14ac:dyDescent="0.25">
      <c r="G9409" s="54"/>
    </row>
    <row r="9410" spans="7:7" x14ac:dyDescent="0.25">
      <c r="G9410" s="54"/>
    </row>
    <row r="9411" spans="7:7" x14ac:dyDescent="0.25">
      <c r="G9411" s="54"/>
    </row>
    <row r="9412" spans="7:7" x14ac:dyDescent="0.25">
      <c r="G9412" s="54"/>
    </row>
    <row r="9413" spans="7:7" x14ac:dyDescent="0.25">
      <c r="G9413" s="54"/>
    </row>
    <row r="9414" spans="7:7" x14ac:dyDescent="0.25">
      <c r="G9414" s="54"/>
    </row>
    <row r="9415" spans="7:7" x14ac:dyDescent="0.25">
      <c r="G9415" s="54"/>
    </row>
    <row r="9416" spans="7:7" x14ac:dyDescent="0.25">
      <c r="G9416" s="54"/>
    </row>
    <row r="9417" spans="7:7" x14ac:dyDescent="0.25">
      <c r="G9417" s="54"/>
    </row>
    <row r="9418" spans="7:7" x14ac:dyDescent="0.25">
      <c r="G9418" s="54"/>
    </row>
    <row r="9419" spans="7:7" x14ac:dyDescent="0.25">
      <c r="G9419" s="54"/>
    </row>
    <row r="9420" spans="7:7" x14ac:dyDescent="0.25">
      <c r="G9420" s="54"/>
    </row>
    <row r="9421" spans="7:7" x14ac:dyDescent="0.25">
      <c r="G9421" s="54"/>
    </row>
    <row r="9422" spans="7:7" x14ac:dyDescent="0.25">
      <c r="G9422" s="54"/>
    </row>
    <row r="9423" spans="7:7" x14ac:dyDescent="0.25">
      <c r="G9423" s="54"/>
    </row>
    <row r="9424" spans="7:7" x14ac:dyDescent="0.25">
      <c r="G9424" s="54"/>
    </row>
    <row r="9425" spans="7:7" x14ac:dyDescent="0.25">
      <c r="G9425" s="54"/>
    </row>
    <row r="9426" spans="7:7" x14ac:dyDescent="0.25">
      <c r="G9426" s="54"/>
    </row>
    <row r="9427" spans="7:7" x14ac:dyDescent="0.25">
      <c r="G9427" s="54"/>
    </row>
    <row r="9428" spans="7:7" x14ac:dyDescent="0.25">
      <c r="G9428" s="54"/>
    </row>
    <row r="9429" spans="7:7" x14ac:dyDescent="0.25">
      <c r="G9429" s="54"/>
    </row>
    <row r="9430" spans="7:7" x14ac:dyDescent="0.25">
      <c r="G9430" s="54"/>
    </row>
    <row r="9431" spans="7:7" x14ac:dyDescent="0.25">
      <c r="G9431" s="54"/>
    </row>
    <row r="9432" spans="7:7" x14ac:dyDescent="0.25">
      <c r="G9432" s="54"/>
    </row>
    <row r="9433" spans="7:7" x14ac:dyDescent="0.25">
      <c r="G9433" s="54"/>
    </row>
    <row r="9434" spans="7:7" x14ac:dyDescent="0.25">
      <c r="G9434" s="54"/>
    </row>
    <row r="9435" spans="7:7" x14ac:dyDescent="0.25">
      <c r="G9435" s="54"/>
    </row>
    <row r="9436" spans="7:7" x14ac:dyDescent="0.25">
      <c r="G9436" s="54"/>
    </row>
    <row r="9437" spans="7:7" x14ac:dyDescent="0.25">
      <c r="G9437" s="54"/>
    </row>
    <row r="9438" spans="7:7" x14ac:dyDescent="0.25">
      <c r="G9438" s="54"/>
    </row>
    <row r="9439" spans="7:7" x14ac:dyDescent="0.25">
      <c r="G9439" s="54"/>
    </row>
    <row r="9440" spans="7:7" x14ac:dyDescent="0.25">
      <c r="G9440" s="54"/>
    </row>
    <row r="9441" spans="7:7" x14ac:dyDescent="0.25">
      <c r="G9441" s="54"/>
    </row>
    <row r="9442" spans="7:7" x14ac:dyDescent="0.25">
      <c r="G9442" s="54"/>
    </row>
    <row r="9443" spans="7:7" x14ac:dyDescent="0.25">
      <c r="G9443" s="54"/>
    </row>
    <row r="9444" spans="7:7" x14ac:dyDescent="0.25">
      <c r="G9444" s="54"/>
    </row>
    <row r="9445" spans="7:7" x14ac:dyDescent="0.25">
      <c r="G9445" s="54"/>
    </row>
    <row r="9446" spans="7:7" x14ac:dyDescent="0.25">
      <c r="G9446" s="54"/>
    </row>
    <row r="9447" spans="7:7" x14ac:dyDescent="0.25">
      <c r="G9447" s="54"/>
    </row>
    <row r="9448" spans="7:7" x14ac:dyDescent="0.25">
      <c r="G9448" s="54"/>
    </row>
    <row r="9449" spans="7:7" x14ac:dyDescent="0.25">
      <c r="G9449" s="54"/>
    </row>
    <row r="9450" spans="7:7" x14ac:dyDescent="0.25">
      <c r="G9450" s="54"/>
    </row>
    <row r="9451" spans="7:7" x14ac:dyDescent="0.25">
      <c r="G9451" s="54"/>
    </row>
    <row r="9452" spans="7:7" x14ac:dyDescent="0.25">
      <c r="G9452" s="54"/>
    </row>
    <row r="9453" spans="7:7" x14ac:dyDescent="0.25">
      <c r="G9453" s="54"/>
    </row>
    <row r="9454" spans="7:7" x14ac:dyDescent="0.25">
      <c r="G9454" s="54"/>
    </row>
    <row r="9455" spans="7:7" x14ac:dyDescent="0.25">
      <c r="G9455" s="54"/>
    </row>
    <row r="9456" spans="7:7" x14ac:dyDescent="0.25">
      <c r="G9456" s="54"/>
    </row>
    <row r="9457" spans="7:7" x14ac:dyDescent="0.25">
      <c r="G9457" s="54"/>
    </row>
    <row r="9458" spans="7:7" x14ac:dyDescent="0.25">
      <c r="G9458" s="54"/>
    </row>
    <row r="9459" spans="7:7" x14ac:dyDescent="0.25">
      <c r="G9459" s="54"/>
    </row>
    <row r="9460" spans="7:7" x14ac:dyDescent="0.25">
      <c r="G9460" s="54"/>
    </row>
    <row r="9461" spans="7:7" x14ac:dyDescent="0.25">
      <c r="G9461" s="54"/>
    </row>
    <row r="9462" spans="7:7" x14ac:dyDescent="0.25">
      <c r="G9462" s="54"/>
    </row>
    <row r="9463" spans="7:7" x14ac:dyDescent="0.25">
      <c r="G9463" s="54"/>
    </row>
    <row r="9464" spans="7:7" x14ac:dyDescent="0.25">
      <c r="G9464" s="54"/>
    </row>
    <row r="9465" spans="7:7" x14ac:dyDescent="0.25">
      <c r="G9465" s="54"/>
    </row>
    <row r="9466" spans="7:7" x14ac:dyDescent="0.25">
      <c r="G9466" s="54"/>
    </row>
    <row r="9467" spans="7:7" x14ac:dyDescent="0.25">
      <c r="G9467" s="54"/>
    </row>
    <row r="9468" spans="7:7" x14ac:dyDescent="0.25">
      <c r="G9468" s="54"/>
    </row>
    <row r="9469" spans="7:7" x14ac:dyDescent="0.25">
      <c r="G9469" s="54"/>
    </row>
    <row r="9470" spans="7:7" x14ac:dyDescent="0.25">
      <c r="G9470" s="54"/>
    </row>
    <row r="9471" spans="7:7" x14ac:dyDescent="0.25">
      <c r="G9471" s="54"/>
    </row>
    <row r="9472" spans="7:7" x14ac:dyDescent="0.25">
      <c r="G9472" s="54"/>
    </row>
    <row r="9473" spans="7:7" x14ac:dyDescent="0.25">
      <c r="G9473" s="54"/>
    </row>
    <row r="9474" spans="7:7" x14ac:dyDescent="0.25">
      <c r="G9474" s="54"/>
    </row>
    <row r="9475" spans="7:7" x14ac:dyDescent="0.25">
      <c r="G9475" s="54"/>
    </row>
    <row r="9476" spans="7:7" x14ac:dyDescent="0.25">
      <c r="G9476" s="54"/>
    </row>
    <row r="9477" spans="7:7" x14ac:dyDescent="0.25">
      <c r="G9477" s="54"/>
    </row>
    <row r="9478" spans="7:7" x14ac:dyDescent="0.25">
      <c r="G9478" s="54"/>
    </row>
    <row r="9479" spans="7:7" x14ac:dyDescent="0.25">
      <c r="G9479" s="54"/>
    </row>
    <row r="9480" spans="7:7" x14ac:dyDescent="0.25">
      <c r="G9480" s="54"/>
    </row>
    <row r="9481" spans="7:7" x14ac:dyDescent="0.25">
      <c r="G9481" s="54"/>
    </row>
    <row r="9482" spans="7:7" x14ac:dyDescent="0.25">
      <c r="G9482" s="54"/>
    </row>
    <row r="9483" spans="7:7" x14ac:dyDescent="0.25">
      <c r="G9483" s="54"/>
    </row>
    <row r="9484" spans="7:7" x14ac:dyDescent="0.25">
      <c r="G9484" s="54"/>
    </row>
    <row r="9485" spans="7:7" x14ac:dyDescent="0.25">
      <c r="G9485" s="54"/>
    </row>
    <row r="9486" spans="7:7" x14ac:dyDescent="0.25">
      <c r="G9486" s="54"/>
    </row>
    <row r="9487" spans="7:7" x14ac:dyDescent="0.25">
      <c r="G9487" s="54"/>
    </row>
    <row r="9488" spans="7:7" x14ac:dyDescent="0.25">
      <c r="G9488" s="54"/>
    </row>
    <row r="9489" spans="7:7" x14ac:dyDescent="0.25">
      <c r="G9489" s="54"/>
    </row>
    <row r="9490" spans="7:7" x14ac:dyDescent="0.25">
      <c r="G9490" s="54"/>
    </row>
    <row r="9491" spans="7:7" x14ac:dyDescent="0.25">
      <c r="G9491" s="54"/>
    </row>
    <row r="9492" spans="7:7" x14ac:dyDescent="0.25">
      <c r="G9492" s="54"/>
    </row>
    <row r="9493" spans="7:7" x14ac:dyDescent="0.25">
      <c r="G9493" s="54"/>
    </row>
    <row r="9494" spans="7:7" x14ac:dyDescent="0.25">
      <c r="G9494" s="54"/>
    </row>
    <row r="9495" spans="7:7" x14ac:dyDescent="0.25">
      <c r="G9495" s="54"/>
    </row>
    <row r="9496" spans="7:7" x14ac:dyDescent="0.25">
      <c r="G9496" s="54"/>
    </row>
    <row r="9497" spans="7:7" x14ac:dyDescent="0.25">
      <c r="G9497" s="54"/>
    </row>
    <row r="9498" spans="7:7" x14ac:dyDescent="0.25">
      <c r="G9498" s="54"/>
    </row>
    <row r="9499" spans="7:7" x14ac:dyDescent="0.25">
      <c r="G9499" s="54"/>
    </row>
    <row r="9500" spans="7:7" x14ac:dyDescent="0.25">
      <c r="G9500" s="54"/>
    </row>
    <row r="9501" spans="7:7" x14ac:dyDescent="0.25">
      <c r="G9501" s="54"/>
    </row>
    <row r="9502" spans="7:7" x14ac:dyDescent="0.25">
      <c r="G9502" s="54"/>
    </row>
    <row r="9503" spans="7:7" x14ac:dyDescent="0.25">
      <c r="G9503" s="54"/>
    </row>
    <row r="9504" spans="7:7" x14ac:dyDescent="0.25">
      <c r="G9504" s="54"/>
    </row>
    <row r="9505" spans="7:7" x14ac:dyDescent="0.25">
      <c r="G9505" s="54"/>
    </row>
    <row r="9506" spans="7:7" x14ac:dyDescent="0.25">
      <c r="G9506" s="54"/>
    </row>
    <row r="9507" spans="7:7" x14ac:dyDescent="0.25">
      <c r="G9507" s="54"/>
    </row>
    <row r="9508" spans="7:7" x14ac:dyDescent="0.25">
      <c r="G9508" s="54"/>
    </row>
    <row r="9509" spans="7:7" x14ac:dyDescent="0.25">
      <c r="G9509" s="54"/>
    </row>
    <row r="9510" spans="7:7" x14ac:dyDescent="0.25">
      <c r="G9510" s="54"/>
    </row>
    <row r="9511" spans="7:7" x14ac:dyDescent="0.25">
      <c r="G9511" s="54"/>
    </row>
    <row r="9512" spans="7:7" x14ac:dyDescent="0.25">
      <c r="G9512" s="54"/>
    </row>
    <row r="9513" spans="7:7" x14ac:dyDescent="0.25">
      <c r="G9513" s="54"/>
    </row>
    <row r="9514" spans="7:7" x14ac:dyDescent="0.25">
      <c r="G9514" s="54"/>
    </row>
    <row r="9515" spans="7:7" x14ac:dyDescent="0.25">
      <c r="G9515" s="54"/>
    </row>
    <row r="9516" spans="7:7" x14ac:dyDescent="0.25">
      <c r="G9516" s="54"/>
    </row>
    <row r="9517" spans="7:7" x14ac:dyDescent="0.25">
      <c r="G9517" s="54"/>
    </row>
    <row r="9518" spans="7:7" x14ac:dyDescent="0.25">
      <c r="G9518" s="54"/>
    </row>
    <row r="9519" spans="7:7" x14ac:dyDescent="0.25">
      <c r="G9519" s="54"/>
    </row>
    <row r="9520" spans="7:7" x14ac:dyDescent="0.25">
      <c r="G9520" s="54"/>
    </row>
    <row r="9521" spans="7:7" x14ac:dyDescent="0.25">
      <c r="G9521" s="54"/>
    </row>
    <row r="9522" spans="7:7" x14ac:dyDescent="0.25">
      <c r="G9522" s="54"/>
    </row>
    <row r="9523" spans="7:7" x14ac:dyDescent="0.25">
      <c r="G9523" s="54"/>
    </row>
    <row r="9524" spans="7:7" x14ac:dyDescent="0.25">
      <c r="G9524" s="54"/>
    </row>
    <row r="9525" spans="7:7" x14ac:dyDescent="0.25">
      <c r="G9525" s="54"/>
    </row>
    <row r="9526" spans="7:7" x14ac:dyDescent="0.25">
      <c r="G9526" s="54"/>
    </row>
    <row r="9527" spans="7:7" x14ac:dyDescent="0.25">
      <c r="G9527" s="54"/>
    </row>
    <row r="9528" spans="7:7" x14ac:dyDescent="0.25">
      <c r="G9528" s="54"/>
    </row>
    <row r="9529" spans="7:7" x14ac:dyDescent="0.25">
      <c r="G9529" s="54"/>
    </row>
    <row r="9530" spans="7:7" x14ac:dyDescent="0.25">
      <c r="G9530" s="54"/>
    </row>
    <row r="9531" spans="7:7" x14ac:dyDescent="0.25">
      <c r="G9531" s="54"/>
    </row>
    <row r="9532" spans="7:7" x14ac:dyDescent="0.25">
      <c r="G9532" s="54"/>
    </row>
    <row r="9533" spans="7:7" x14ac:dyDescent="0.25">
      <c r="G9533" s="54"/>
    </row>
    <row r="9534" spans="7:7" x14ac:dyDescent="0.25">
      <c r="G9534" s="54"/>
    </row>
    <row r="9535" spans="7:7" x14ac:dyDescent="0.25">
      <c r="G9535" s="54"/>
    </row>
    <row r="9536" spans="7:7" x14ac:dyDescent="0.25">
      <c r="G9536" s="54"/>
    </row>
    <row r="9537" spans="7:7" x14ac:dyDescent="0.25">
      <c r="G9537" s="54"/>
    </row>
    <row r="9538" spans="7:7" x14ac:dyDescent="0.25">
      <c r="G9538" s="54"/>
    </row>
    <row r="9539" spans="7:7" x14ac:dyDescent="0.25">
      <c r="G9539" s="54"/>
    </row>
    <row r="9540" spans="7:7" x14ac:dyDescent="0.25">
      <c r="G9540" s="54"/>
    </row>
    <row r="9541" spans="7:7" x14ac:dyDescent="0.25">
      <c r="G9541" s="54"/>
    </row>
    <row r="9542" spans="7:7" x14ac:dyDescent="0.25">
      <c r="G9542" s="54"/>
    </row>
    <row r="9543" spans="7:7" x14ac:dyDescent="0.25">
      <c r="G9543" s="54"/>
    </row>
    <row r="9544" spans="7:7" x14ac:dyDescent="0.25">
      <c r="G9544" s="54"/>
    </row>
    <row r="9545" spans="7:7" x14ac:dyDescent="0.25">
      <c r="G9545" s="54"/>
    </row>
    <row r="9546" spans="7:7" x14ac:dyDescent="0.25">
      <c r="G9546" s="54"/>
    </row>
    <row r="9547" spans="7:7" x14ac:dyDescent="0.25">
      <c r="G9547" s="54"/>
    </row>
    <row r="9548" spans="7:7" x14ac:dyDescent="0.25">
      <c r="G9548" s="54"/>
    </row>
    <row r="9549" spans="7:7" x14ac:dyDescent="0.25">
      <c r="G9549" s="54"/>
    </row>
    <row r="9550" spans="7:7" x14ac:dyDescent="0.25">
      <c r="G9550" s="54"/>
    </row>
    <row r="9551" spans="7:7" x14ac:dyDescent="0.25">
      <c r="G9551" s="54"/>
    </row>
    <row r="9552" spans="7:7" x14ac:dyDescent="0.25">
      <c r="G9552" s="54"/>
    </row>
    <row r="9553" spans="7:7" x14ac:dyDescent="0.25">
      <c r="G9553" s="54"/>
    </row>
    <row r="9554" spans="7:7" x14ac:dyDescent="0.25">
      <c r="G9554" s="54"/>
    </row>
    <row r="9555" spans="7:7" x14ac:dyDescent="0.25">
      <c r="G9555" s="54"/>
    </row>
    <row r="9556" spans="7:7" x14ac:dyDescent="0.25">
      <c r="G9556" s="54"/>
    </row>
    <row r="9557" spans="7:7" x14ac:dyDescent="0.25">
      <c r="G9557" s="54"/>
    </row>
    <row r="9558" spans="7:7" x14ac:dyDescent="0.25">
      <c r="G9558" s="54"/>
    </row>
    <row r="9559" spans="7:7" x14ac:dyDescent="0.25">
      <c r="G9559" s="54"/>
    </row>
    <row r="9560" spans="7:7" x14ac:dyDescent="0.25">
      <c r="G9560" s="54"/>
    </row>
    <row r="9561" spans="7:7" x14ac:dyDescent="0.25">
      <c r="G9561" s="54"/>
    </row>
    <row r="9562" spans="7:7" x14ac:dyDescent="0.25">
      <c r="G9562" s="54"/>
    </row>
    <row r="9563" spans="7:7" x14ac:dyDescent="0.25">
      <c r="G9563" s="54"/>
    </row>
    <row r="9564" spans="7:7" x14ac:dyDescent="0.25">
      <c r="G9564" s="54"/>
    </row>
    <row r="9565" spans="7:7" x14ac:dyDescent="0.25">
      <c r="G9565" s="54"/>
    </row>
    <row r="9566" spans="7:7" x14ac:dyDescent="0.25">
      <c r="G9566" s="54"/>
    </row>
    <row r="9567" spans="7:7" x14ac:dyDescent="0.25">
      <c r="G9567" s="54"/>
    </row>
    <row r="9568" spans="7:7" x14ac:dyDescent="0.25">
      <c r="G9568" s="54"/>
    </row>
    <row r="9569" spans="7:7" x14ac:dyDescent="0.25">
      <c r="G9569" s="54"/>
    </row>
    <row r="9570" spans="7:7" x14ac:dyDescent="0.25">
      <c r="G9570" s="54"/>
    </row>
    <row r="9571" spans="7:7" x14ac:dyDescent="0.25">
      <c r="G9571" s="54"/>
    </row>
    <row r="9572" spans="7:7" x14ac:dyDescent="0.25">
      <c r="G9572" s="54"/>
    </row>
    <row r="9573" spans="7:7" x14ac:dyDescent="0.25">
      <c r="G9573" s="54"/>
    </row>
    <row r="9574" spans="7:7" x14ac:dyDescent="0.25">
      <c r="G9574" s="54"/>
    </row>
    <row r="9575" spans="7:7" x14ac:dyDescent="0.25">
      <c r="G9575" s="54"/>
    </row>
    <row r="9576" spans="7:7" x14ac:dyDescent="0.25">
      <c r="G9576" s="54"/>
    </row>
    <row r="9577" spans="7:7" x14ac:dyDescent="0.25">
      <c r="G9577" s="54"/>
    </row>
    <row r="9578" spans="7:7" x14ac:dyDescent="0.25">
      <c r="G9578" s="54"/>
    </row>
    <row r="9579" spans="7:7" x14ac:dyDescent="0.25">
      <c r="G9579" s="54"/>
    </row>
    <row r="9580" spans="7:7" x14ac:dyDescent="0.25">
      <c r="G9580" s="54"/>
    </row>
    <row r="9581" spans="7:7" x14ac:dyDescent="0.25">
      <c r="G9581" s="54"/>
    </row>
    <row r="9582" spans="7:7" x14ac:dyDescent="0.25">
      <c r="G9582" s="54"/>
    </row>
    <row r="9583" spans="7:7" x14ac:dyDescent="0.25">
      <c r="G9583" s="54"/>
    </row>
    <row r="9584" spans="7:7" x14ac:dyDescent="0.25">
      <c r="G9584" s="54"/>
    </row>
    <row r="9585" spans="7:7" x14ac:dyDescent="0.25">
      <c r="G9585" s="54"/>
    </row>
    <row r="9586" spans="7:7" x14ac:dyDescent="0.25">
      <c r="G9586" s="54"/>
    </row>
    <row r="9587" spans="7:7" x14ac:dyDescent="0.25">
      <c r="G9587" s="54"/>
    </row>
    <row r="9588" spans="7:7" x14ac:dyDescent="0.25">
      <c r="G9588" s="54"/>
    </row>
    <row r="9589" spans="7:7" x14ac:dyDescent="0.25">
      <c r="G9589" s="54"/>
    </row>
    <row r="9590" spans="7:7" x14ac:dyDescent="0.25">
      <c r="G9590" s="54"/>
    </row>
    <row r="9591" spans="7:7" x14ac:dyDescent="0.25">
      <c r="G9591" s="54"/>
    </row>
    <row r="9592" spans="7:7" x14ac:dyDescent="0.25">
      <c r="G9592" s="54"/>
    </row>
    <row r="9593" spans="7:7" x14ac:dyDescent="0.25">
      <c r="G9593" s="54"/>
    </row>
    <row r="9594" spans="7:7" x14ac:dyDescent="0.25">
      <c r="G9594" s="54"/>
    </row>
    <row r="9595" spans="7:7" x14ac:dyDescent="0.25">
      <c r="G9595" s="54"/>
    </row>
    <row r="9596" spans="7:7" x14ac:dyDescent="0.25">
      <c r="G9596" s="54"/>
    </row>
    <row r="9597" spans="7:7" x14ac:dyDescent="0.25">
      <c r="G9597" s="54"/>
    </row>
    <row r="9598" spans="7:7" x14ac:dyDescent="0.25">
      <c r="G9598" s="54"/>
    </row>
    <row r="9599" spans="7:7" x14ac:dyDescent="0.25">
      <c r="G9599" s="54"/>
    </row>
    <row r="9600" spans="7:7" x14ac:dyDescent="0.25">
      <c r="G9600" s="54"/>
    </row>
    <row r="9601" spans="7:7" x14ac:dyDescent="0.25">
      <c r="G9601" s="54"/>
    </row>
    <row r="9602" spans="7:7" x14ac:dyDescent="0.25">
      <c r="G9602" s="54"/>
    </row>
    <row r="9603" spans="7:7" x14ac:dyDescent="0.25">
      <c r="G9603" s="54"/>
    </row>
    <row r="9604" spans="7:7" x14ac:dyDescent="0.25">
      <c r="G9604" s="54"/>
    </row>
    <row r="9605" spans="7:7" x14ac:dyDescent="0.25">
      <c r="G9605" s="54"/>
    </row>
    <row r="9606" spans="7:7" x14ac:dyDescent="0.25">
      <c r="G9606" s="54"/>
    </row>
    <row r="9607" spans="7:7" x14ac:dyDescent="0.25">
      <c r="G9607" s="54"/>
    </row>
    <row r="9608" spans="7:7" x14ac:dyDescent="0.25">
      <c r="G9608" s="54"/>
    </row>
    <row r="9609" spans="7:7" x14ac:dyDescent="0.25">
      <c r="G9609" s="54"/>
    </row>
    <row r="9610" spans="7:7" x14ac:dyDescent="0.25">
      <c r="G9610" s="54"/>
    </row>
    <row r="9611" spans="7:7" x14ac:dyDescent="0.25">
      <c r="G9611" s="54"/>
    </row>
    <row r="9612" spans="7:7" x14ac:dyDescent="0.25">
      <c r="G9612" s="54"/>
    </row>
    <row r="9613" spans="7:7" x14ac:dyDescent="0.25">
      <c r="G9613" s="54"/>
    </row>
    <row r="9614" spans="7:7" x14ac:dyDescent="0.25">
      <c r="G9614" s="54"/>
    </row>
    <row r="9615" spans="7:7" x14ac:dyDescent="0.25">
      <c r="G9615" s="54"/>
    </row>
    <row r="9616" spans="7:7" x14ac:dyDescent="0.25">
      <c r="G9616" s="54"/>
    </row>
    <row r="9617" spans="7:7" x14ac:dyDescent="0.25">
      <c r="G9617" s="54"/>
    </row>
    <row r="9618" spans="7:7" x14ac:dyDescent="0.25">
      <c r="G9618" s="54"/>
    </row>
    <row r="9619" spans="7:7" x14ac:dyDescent="0.25">
      <c r="G9619" s="54"/>
    </row>
    <row r="9620" spans="7:7" x14ac:dyDescent="0.25">
      <c r="G9620" s="54"/>
    </row>
    <row r="9621" spans="7:7" x14ac:dyDescent="0.25">
      <c r="G9621" s="54"/>
    </row>
    <row r="9622" spans="7:7" x14ac:dyDescent="0.25">
      <c r="G9622" s="54"/>
    </row>
    <row r="9623" spans="7:7" x14ac:dyDescent="0.25">
      <c r="G9623" s="54"/>
    </row>
    <row r="9624" spans="7:7" x14ac:dyDescent="0.25">
      <c r="G9624" s="54"/>
    </row>
    <row r="9625" spans="7:7" x14ac:dyDescent="0.25">
      <c r="G9625" s="54"/>
    </row>
    <row r="9626" spans="7:7" x14ac:dyDescent="0.25">
      <c r="G9626" s="54"/>
    </row>
    <row r="9627" spans="7:7" x14ac:dyDescent="0.25">
      <c r="G9627" s="54"/>
    </row>
    <row r="9628" spans="7:7" x14ac:dyDescent="0.25">
      <c r="G9628" s="54"/>
    </row>
    <row r="9629" spans="7:7" x14ac:dyDescent="0.25">
      <c r="G9629" s="54"/>
    </row>
    <row r="9630" spans="7:7" x14ac:dyDescent="0.25">
      <c r="G9630" s="54"/>
    </row>
    <row r="9631" spans="7:7" x14ac:dyDescent="0.25">
      <c r="G9631" s="54"/>
    </row>
    <row r="9632" spans="7:7" x14ac:dyDescent="0.25">
      <c r="G9632" s="54"/>
    </row>
    <row r="9633" spans="7:7" x14ac:dyDescent="0.25">
      <c r="G9633" s="54"/>
    </row>
    <row r="9634" spans="7:7" x14ac:dyDescent="0.25">
      <c r="G9634" s="54"/>
    </row>
    <row r="9635" spans="7:7" x14ac:dyDescent="0.25">
      <c r="G9635" s="54"/>
    </row>
    <row r="9636" spans="7:7" x14ac:dyDescent="0.25">
      <c r="G9636" s="54"/>
    </row>
    <row r="9637" spans="7:7" x14ac:dyDescent="0.25">
      <c r="G9637" s="54"/>
    </row>
    <row r="9638" spans="7:7" x14ac:dyDescent="0.25">
      <c r="G9638" s="54"/>
    </row>
    <row r="9639" spans="7:7" x14ac:dyDescent="0.25">
      <c r="G9639" s="54"/>
    </row>
    <row r="9640" spans="7:7" x14ac:dyDescent="0.25">
      <c r="G9640" s="54"/>
    </row>
    <row r="9641" spans="7:7" x14ac:dyDescent="0.25">
      <c r="G9641" s="54"/>
    </row>
    <row r="9642" spans="7:7" x14ac:dyDescent="0.25">
      <c r="G9642" s="54"/>
    </row>
    <row r="9643" spans="7:7" x14ac:dyDescent="0.25">
      <c r="G9643" s="54"/>
    </row>
    <row r="9644" spans="7:7" x14ac:dyDescent="0.25">
      <c r="G9644" s="54"/>
    </row>
    <row r="9645" spans="7:7" x14ac:dyDescent="0.25">
      <c r="G9645" s="54"/>
    </row>
    <row r="9646" spans="7:7" x14ac:dyDescent="0.25">
      <c r="G9646" s="54"/>
    </row>
    <row r="9647" spans="7:7" x14ac:dyDescent="0.25">
      <c r="G9647" s="54"/>
    </row>
    <row r="9648" spans="7:7" x14ac:dyDescent="0.25">
      <c r="G9648" s="54"/>
    </row>
    <row r="9649" spans="7:7" x14ac:dyDescent="0.25">
      <c r="G9649" s="54"/>
    </row>
    <row r="9650" spans="7:7" x14ac:dyDescent="0.25">
      <c r="G9650" s="54"/>
    </row>
    <row r="9651" spans="7:7" x14ac:dyDescent="0.25">
      <c r="G9651" s="54"/>
    </row>
    <row r="9652" spans="7:7" x14ac:dyDescent="0.25">
      <c r="G9652" s="54"/>
    </row>
    <row r="9653" spans="7:7" x14ac:dyDescent="0.25">
      <c r="G9653" s="54"/>
    </row>
    <row r="9654" spans="7:7" x14ac:dyDescent="0.25">
      <c r="G9654" s="54"/>
    </row>
    <row r="9655" spans="7:7" x14ac:dyDescent="0.25">
      <c r="G9655" s="54"/>
    </row>
    <row r="9656" spans="7:7" x14ac:dyDescent="0.25">
      <c r="G9656" s="54"/>
    </row>
    <row r="9657" spans="7:7" x14ac:dyDescent="0.25">
      <c r="G9657" s="54"/>
    </row>
    <row r="9658" spans="7:7" x14ac:dyDescent="0.25">
      <c r="G9658" s="54"/>
    </row>
    <row r="9659" spans="7:7" x14ac:dyDescent="0.25">
      <c r="G9659" s="54"/>
    </row>
    <row r="9660" spans="7:7" x14ac:dyDescent="0.25">
      <c r="G9660" s="54"/>
    </row>
    <row r="9661" spans="7:7" x14ac:dyDescent="0.25">
      <c r="G9661" s="54"/>
    </row>
    <row r="9662" spans="7:7" x14ac:dyDescent="0.25">
      <c r="G9662" s="54"/>
    </row>
    <row r="9663" spans="7:7" x14ac:dyDescent="0.25">
      <c r="G9663" s="54"/>
    </row>
    <row r="9664" spans="7:7" x14ac:dyDescent="0.25">
      <c r="G9664" s="54"/>
    </row>
    <row r="9665" spans="7:7" x14ac:dyDescent="0.25">
      <c r="G9665" s="54"/>
    </row>
    <row r="9666" spans="7:7" x14ac:dyDescent="0.25">
      <c r="G9666" s="54"/>
    </row>
    <row r="9667" spans="7:7" x14ac:dyDescent="0.25">
      <c r="G9667" s="54"/>
    </row>
    <row r="9668" spans="7:7" x14ac:dyDescent="0.25">
      <c r="G9668" s="54"/>
    </row>
    <row r="9669" spans="7:7" x14ac:dyDescent="0.25">
      <c r="G9669" s="54"/>
    </row>
    <row r="9670" spans="7:7" x14ac:dyDescent="0.25">
      <c r="G9670" s="54"/>
    </row>
    <row r="9671" spans="7:7" x14ac:dyDescent="0.25">
      <c r="G9671" s="54"/>
    </row>
    <row r="9672" spans="7:7" x14ac:dyDescent="0.25">
      <c r="G9672" s="54"/>
    </row>
    <row r="9673" spans="7:7" x14ac:dyDescent="0.25">
      <c r="G9673" s="54"/>
    </row>
    <row r="9674" spans="7:7" x14ac:dyDescent="0.25">
      <c r="G9674" s="54"/>
    </row>
    <row r="9675" spans="7:7" x14ac:dyDescent="0.25">
      <c r="G9675" s="54"/>
    </row>
    <row r="9676" spans="7:7" x14ac:dyDescent="0.25">
      <c r="G9676" s="54"/>
    </row>
    <row r="9677" spans="7:7" x14ac:dyDescent="0.25">
      <c r="G9677" s="54"/>
    </row>
    <row r="9678" spans="7:7" x14ac:dyDescent="0.25">
      <c r="G9678" s="54"/>
    </row>
    <row r="9679" spans="7:7" x14ac:dyDescent="0.25">
      <c r="G9679" s="54"/>
    </row>
    <row r="9680" spans="7:7" x14ac:dyDescent="0.25">
      <c r="G9680" s="54"/>
    </row>
    <row r="9681" spans="7:7" x14ac:dyDescent="0.25">
      <c r="G9681" s="54"/>
    </row>
    <row r="9682" spans="7:7" x14ac:dyDescent="0.25">
      <c r="G9682" s="54"/>
    </row>
    <row r="9683" spans="7:7" x14ac:dyDescent="0.25">
      <c r="G9683" s="54"/>
    </row>
    <row r="9684" spans="7:7" x14ac:dyDescent="0.25">
      <c r="G9684" s="54"/>
    </row>
    <row r="9685" spans="7:7" x14ac:dyDescent="0.25">
      <c r="G9685" s="54"/>
    </row>
    <row r="9686" spans="7:7" x14ac:dyDescent="0.25">
      <c r="G9686" s="54"/>
    </row>
    <row r="9687" spans="7:7" x14ac:dyDescent="0.25">
      <c r="G9687" s="54"/>
    </row>
    <row r="9688" spans="7:7" x14ac:dyDescent="0.25">
      <c r="G9688" s="54"/>
    </row>
    <row r="9689" spans="7:7" x14ac:dyDescent="0.25">
      <c r="G9689" s="54"/>
    </row>
    <row r="9690" spans="7:7" x14ac:dyDescent="0.25">
      <c r="G9690" s="54"/>
    </row>
    <row r="9691" spans="7:7" x14ac:dyDescent="0.25">
      <c r="G9691" s="54"/>
    </row>
    <row r="9692" spans="7:7" x14ac:dyDescent="0.25">
      <c r="G9692" s="54"/>
    </row>
    <row r="9693" spans="7:7" x14ac:dyDescent="0.25">
      <c r="G9693" s="54"/>
    </row>
    <row r="9694" spans="7:7" x14ac:dyDescent="0.25">
      <c r="G9694" s="54"/>
    </row>
    <row r="9695" spans="7:7" x14ac:dyDescent="0.25">
      <c r="G9695" s="54"/>
    </row>
    <row r="9696" spans="7:7" x14ac:dyDescent="0.25">
      <c r="G9696" s="54"/>
    </row>
    <row r="9697" spans="7:7" x14ac:dyDescent="0.25">
      <c r="G9697" s="54"/>
    </row>
    <row r="9698" spans="7:7" x14ac:dyDescent="0.25">
      <c r="G9698" s="54"/>
    </row>
    <row r="9699" spans="7:7" x14ac:dyDescent="0.25">
      <c r="G9699" s="54"/>
    </row>
    <row r="9700" spans="7:7" x14ac:dyDescent="0.25">
      <c r="G9700" s="54"/>
    </row>
    <row r="9701" spans="7:7" x14ac:dyDescent="0.25">
      <c r="G9701" s="54"/>
    </row>
    <row r="9702" spans="7:7" x14ac:dyDescent="0.25">
      <c r="G9702" s="54"/>
    </row>
    <row r="9703" spans="7:7" x14ac:dyDescent="0.25">
      <c r="G9703" s="54"/>
    </row>
    <row r="9704" spans="7:7" x14ac:dyDescent="0.25">
      <c r="G9704" s="54"/>
    </row>
    <row r="9705" spans="7:7" x14ac:dyDescent="0.25">
      <c r="G9705" s="54"/>
    </row>
    <row r="9706" spans="7:7" x14ac:dyDescent="0.25">
      <c r="G9706" s="54"/>
    </row>
    <row r="9707" spans="7:7" x14ac:dyDescent="0.25">
      <c r="G9707" s="54"/>
    </row>
    <row r="9708" spans="7:7" x14ac:dyDescent="0.25">
      <c r="G9708" s="54"/>
    </row>
    <row r="9709" spans="7:7" x14ac:dyDescent="0.25">
      <c r="G9709" s="54"/>
    </row>
    <row r="9710" spans="7:7" x14ac:dyDescent="0.25">
      <c r="G9710" s="54"/>
    </row>
    <row r="9711" spans="7:7" x14ac:dyDescent="0.25">
      <c r="G9711" s="54"/>
    </row>
    <row r="9712" spans="7:7" x14ac:dyDescent="0.25">
      <c r="G9712" s="54"/>
    </row>
    <row r="9713" spans="7:7" x14ac:dyDescent="0.25">
      <c r="G9713" s="54"/>
    </row>
    <row r="9714" spans="7:7" x14ac:dyDescent="0.25">
      <c r="G9714" s="54"/>
    </row>
    <row r="9715" spans="7:7" x14ac:dyDescent="0.25">
      <c r="G9715" s="54"/>
    </row>
    <row r="9716" spans="7:7" x14ac:dyDescent="0.25">
      <c r="G9716" s="54"/>
    </row>
    <row r="9717" spans="7:7" x14ac:dyDescent="0.25">
      <c r="G9717" s="54"/>
    </row>
    <row r="9718" spans="7:7" x14ac:dyDescent="0.25">
      <c r="G9718" s="54"/>
    </row>
    <row r="9719" spans="7:7" x14ac:dyDescent="0.25">
      <c r="G9719" s="54"/>
    </row>
    <row r="9720" spans="7:7" x14ac:dyDescent="0.25">
      <c r="G9720" s="54"/>
    </row>
    <row r="9721" spans="7:7" x14ac:dyDescent="0.25">
      <c r="G9721" s="54"/>
    </row>
    <row r="9722" spans="7:7" x14ac:dyDescent="0.25">
      <c r="G9722" s="54"/>
    </row>
    <row r="9723" spans="7:7" x14ac:dyDescent="0.25">
      <c r="G9723" s="54"/>
    </row>
    <row r="9724" spans="7:7" x14ac:dyDescent="0.25">
      <c r="G9724" s="54"/>
    </row>
    <row r="9725" spans="7:7" x14ac:dyDescent="0.25">
      <c r="G9725" s="54"/>
    </row>
    <row r="9726" spans="7:7" x14ac:dyDescent="0.25">
      <c r="G9726" s="54"/>
    </row>
    <row r="9727" spans="7:7" x14ac:dyDescent="0.25">
      <c r="G9727" s="54"/>
    </row>
    <row r="9728" spans="7:7" x14ac:dyDescent="0.25">
      <c r="G9728" s="54"/>
    </row>
    <row r="9729" spans="7:7" x14ac:dyDescent="0.25">
      <c r="G9729" s="54"/>
    </row>
    <row r="9730" spans="7:7" x14ac:dyDescent="0.25">
      <c r="G9730" s="54"/>
    </row>
    <row r="9731" spans="7:7" x14ac:dyDescent="0.25">
      <c r="G9731" s="54"/>
    </row>
    <row r="9732" spans="7:7" x14ac:dyDescent="0.25">
      <c r="G9732" s="54"/>
    </row>
    <row r="9733" spans="7:7" x14ac:dyDescent="0.25">
      <c r="G9733" s="54"/>
    </row>
    <row r="9734" spans="7:7" x14ac:dyDescent="0.25">
      <c r="G9734" s="54"/>
    </row>
    <row r="9735" spans="7:7" x14ac:dyDescent="0.25">
      <c r="G9735" s="54"/>
    </row>
    <row r="9736" spans="7:7" x14ac:dyDescent="0.25">
      <c r="G9736" s="54"/>
    </row>
    <row r="9737" spans="7:7" x14ac:dyDescent="0.25">
      <c r="G9737" s="54"/>
    </row>
    <row r="9738" spans="7:7" x14ac:dyDescent="0.25">
      <c r="G9738" s="54"/>
    </row>
    <row r="9739" spans="7:7" x14ac:dyDescent="0.25">
      <c r="G9739" s="54"/>
    </row>
    <row r="9740" spans="7:7" x14ac:dyDescent="0.25">
      <c r="G9740" s="54"/>
    </row>
    <row r="9741" spans="7:7" x14ac:dyDescent="0.25">
      <c r="G9741" s="54"/>
    </row>
    <row r="9742" spans="7:7" x14ac:dyDescent="0.25">
      <c r="G9742" s="54"/>
    </row>
    <row r="9743" spans="7:7" x14ac:dyDescent="0.25">
      <c r="G9743" s="54"/>
    </row>
    <row r="9744" spans="7:7" x14ac:dyDescent="0.25">
      <c r="G9744" s="54"/>
    </row>
    <row r="9745" spans="7:7" x14ac:dyDescent="0.25">
      <c r="G9745" s="54"/>
    </row>
    <row r="9746" spans="7:7" x14ac:dyDescent="0.25">
      <c r="G9746" s="54"/>
    </row>
    <row r="9747" spans="7:7" x14ac:dyDescent="0.25">
      <c r="G9747" s="54"/>
    </row>
    <row r="9748" spans="7:7" x14ac:dyDescent="0.25">
      <c r="G9748" s="54"/>
    </row>
    <row r="9749" spans="7:7" x14ac:dyDescent="0.25">
      <c r="G9749" s="54"/>
    </row>
    <row r="9750" spans="7:7" x14ac:dyDescent="0.25">
      <c r="G9750" s="54"/>
    </row>
    <row r="9751" spans="7:7" x14ac:dyDescent="0.25">
      <c r="G9751" s="54"/>
    </row>
    <row r="9752" spans="7:7" x14ac:dyDescent="0.25">
      <c r="G9752" s="54"/>
    </row>
    <row r="9753" spans="7:7" x14ac:dyDescent="0.25">
      <c r="G9753" s="54"/>
    </row>
    <row r="9754" spans="7:7" x14ac:dyDescent="0.25">
      <c r="G9754" s="54"/>
    </row>
    <row r="9755" spans="7:7" x14ac:dyDescent="0.25">
      <c r="G9755" s="54"/>
    </row>
    <row r="9756" spans="7:7" x14ac:dyDescent="0.25">
      <c r="G9756" s="54"/>
    </row>
    <row r="9757" spans="7:7" x14ac:dyDescent="0.25">
      <c r="G9757" s="54"/>
    </row>
    <row r="9758" spans="7:7" x14ac:dyDescent="0.25">
      <c r="G9758" s="54"/>
    </row>
    <row r="9759" spans="7:7" x14ac:dyDescent="0.25">
      <c r="G9759" s="54"/>
    </row>
    <row r="9760" spans="7:7" x14ac:dyDescent="0.25">
      <c r="G9760" s="54"/>
    </row>
    <row r="9761" spans="7:7" x14ac:dyDescent="0.25">
      <c r="G9761" s="54"/>
    </row>
    <row r="9762" spans="7:7" x14ac:dyDescent="0.25">
      <c r="G9762" s="54"/>
    </row>
    <row r="9763" spans="7:7" x14ac:dyDescent="0.25">
      <c r="G9763" s="54"/>
    </row>
    <row r="9764" spans="7:7" x14ac:dyDescent="0.25">
      <c r="G9764" s="54"/>
    </row>
    <row r="9765" spans="7:7" x14ac:dyDescent="0.25">
      <c r="G9765" s="54"/>
    </row>
    <row r="9766" spans="7:7" x14ac:dyDescent="0.25">
      <c r="G9766" s="54"/>
    </row>
    <row r="9767" spans="7:7" x14ac:dyDescent="0.25">
      <c r="G9767" s="54"/>
    </row>
    <row r="9768" spans="7:7" x14ac:dyDescent="0.25">
      <c r="G9768" s="54"/>
    </row>
    <row r="9769" spans="7:7" x14ac:dyDescent="0.25">
      <c r="G9769" s="54"/>
    </row>
    <row r="9770" spans="7:7" x14ac:dyDescent="0.25">
      <c r="G9770" s="54"/>
    </row>
    <row r="9771" spans="7:7" x14ac:dyDescent="0.25">
      <c r="G9771" s="54"/>
    </row>
    <row r="9772" spans="7:7" x14ac:dyDescent="0.25">
      <c r="G9772" s="54"/>
    </row>
    <row r="9773" spans="7:7" x14ac:dyDescent="0.25">
      <c r="G9773" s="54"/>
    </row>
    <row r="9774" spans="7:7" x14ac:dyDescent="0.25">
      <c r="G9774" s="54"/>
    </row>
    <row r="9775" spans="7:7" x14ac:dyDescent="0.25">
      <c r="G9775" s="54"/>
    </row>
    <row r="9776" spans="7:7" x14ac:dyDescent="0.25">
      <c r="G9776" s="54"/>
    </row>
    <row r="9777" spans="7:7" x14ac:dyDescent="0.25">
      <c r="G9777" s="54"/>
    </row>
    <row r="9778" spans="7:7" x14ac:dyDescent="0.25">
      <c r="G9778" s="54"/>
    </row>
    <row r="9779" spans="7:7" x14ac:dyDescent="0.25">
      <c r="G9779" s="54"/>
    </row>
    <row r="9780" spans="7:7" x14ac:dyDescent="0.25">
      <c r="G9780" s="54"/>
    </row>
    <row r="9781" spans="7:7" x14ac:dyDescent="0.25">
      <c r="G9781" s="54"/>
    </row>
    <row r="9782" spans="7:7" x14ac:dyDescent="0.25">
      <c r="G9782" s="54"/>
    </row>
    <row r="9783" spans="7:7" x14ac:dyDescent="0.25">
      <c r="G9783" s="54"/>
    </row>
    <row r="9784" spans="7:7" x14ac:dyDescent="0.25">
      <c r="G9784" s="54"/>
    </row>
    <row r="9785" spans="7:7" x14ac:dyDescent="0.25">
      <c r="G9785" s="54"/>
    </row>
    <row r="9786" spans="7:7" x14ac:dyDescent="0.25">
      <c r="G9786" s="54"/>
    </row>
    <row r="9787" spans="7:7" x14ac:dyDescent="0.25">
      <c r="G9787" s="54"/>
    </row>
    <row r="9788" spans="7:7" x14ac:dyDescent="0.25">
      <c r="G9788" s="54"/>
    </row>
    <row r="9789" spans="7:7" x14ac:dyDescent="0.25">
      <c r="G9789" s="54"/>
    </row>
    <row r="9790" spans="7:7" x14ac:dyDescent="0.25">
      <c r="G9790" s="54"/>
    </row>
    <row r="9791" spans="7:7" x14ac:dyDescent="0.25">
      <c r="G9791" s="54"/>
    </row>
    <row r="9792" spans="7:7" x14ac:dyDescent="0.25">
      <c r="G9792" s="54"/>
    </row>
  </sheetData>
  <sheetProtection algorithmName="SHA-512" hashValue="ztailKydDt/LNrQ8DrGovyZvwCjsILfSoPoh1BICsQAJNmojKtsziw69in/UwjmVr977Pl9XVpEHz+i6XQOtIw==" saltValue="AP97NnBkCy1sMRi2cAUIVw==" spinCount="100000" sheet="1" objects="1" scenarios="1"/>
  <sortState xmlns:xlrd2="http://schemas.microsoft.com/office/spreadsheetml/2017/richdata2" ref="A1:H12146">
    <sortCondition ref="A1:A1214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BP111"/>
  <sheetViews>
    <sheetView topLeftCell="A88" workbookViewId="0">
      <selection activeCell="AF112" sqref="AF112"/>
    </sheetView>
  </sheetViews>
  <sheetFormatPr baseColWidth="10" defaultRowHeight="15" x14ac:dyDescent="0.25"/>
  <cols>
    <col min="10" max="10" width="11.42578125" style="8"/>
    <col min="13" max="13" width="32.42578125" bestFit="1" customWidth="1"/>
    <col min="26" max="26" width="11.42578125" style="8"/>
  </cols>
  <sheetData>
    <row r="1" spans="1:68" x14ac:dyDescent="0.25">
      <c r="A1" t="s">
        <v>622</v>
      </c>
      <c r="B1" t="s">
        <v>622</v>
      </c>
      <c r="C1" t="s">
        <v>622</v>
      </c>
      <c r="D1" t="s">
        <v>622</v>
      </c>
      <c r="E1" t="s">
        <v>622</v>
      </c>
      <c r="F1" t="s">
        <v>622</v>
      </c>
      <c r="G1" t="s">
        <v>622</v>
      </c>
      <c r="H1" t="s">
        <v>622</v>
      </c>
      <c r="I1" t="s">
        <v>623</v>
      </c>
      <c r="J1" t="s">
        <v>623</v>
      </c>
      <c r="K1" t="s">
        <v>624</v>
      </c>
      <c r="L1" t="s">
        <v>623</v>
      </c>
      <c r="M1" t="s">
        <v>623</v>
      </c>
      <c r="N1" t="s">
        <v>623</v>
      </c>
      <c r="O1" t="s">
        <v>623</v>
      </c>
      <c r="P1" t="s">
        <v>623</v>
      </c>
      <c r="Q1" t="s">
        <v>625</v>
      </c>
      <c r="R1" t="s">
        <v>625</v>
      </c>
      <c r="S1" t="s">
        <v>626</v>
      </c>
      <c r="T1" t="s">
        <v>626</v>
      </c>
      <c r="U1" t="s">
        <v>626</v>
      </c>
      <c r="V1" t="s">
        <v>626</v>
      </c>
      <c r="W1" t="s">
        <v>624</v>
      </c>
      <c r="X1" t="s">
        <v>625</v>
      </c>
      <c r="Y1" t="s">
        <v>625</v>
      </c>
      <c r="Z1" s="8" t="s">
        <v>625</v>
      </c>
      <c r="AA1" t="s">
        <v>625</v>
      </c>
      <c r="AB1" t="s">
        <v>625</v>
      </c>
      <c r="AC1" t="s">
        <v>625</v>
      </c>
      <c r="AD1" t="s">
        <v>625</v>
      </c>
      <c r="AE1" t="s">
        <v>625</v>
      </c>
      <c r="AF1" t="s">
        <v>623</v>
      </c>
      <c r="AG1" t="s">
        <v>623</v>
      </c>
      <c r="AH1" t="s">
        <v>623</v>
      </c>
      <c r="AI1" t="s">
        <v>623</v>
      </c>
      <c r="AJ1" t="s">
        <v>623</v>
      </c>
      <c r="AK1" t="s">
        <v>623</v>
      </c>
      <c r="AL1" t="s">
        <v>623</v>
      </c>
      <c r="AM1" t="s">
        <v>624</v>
      </c>
      <c r="AN1" t="s">
        <v>624</v>
      </c>
      <c r="AO1" t="s">
        <v>624</v>
      </c>
      <c r="AP1" t="s">
        <v>624</v>
      </c>
      <c r="AQ1" t="s">
        <v>624</v>
      </c>
      <c r="AR1" t="s">
        <v>624</v>
      </c>
      <c r="AS1" t="s">
        <v>624</v>
      </c>
      <c r="AT1" t="s">
        <v>624</v>
      </c>
      <c r="AU1" t="s">
        <v>624</v>
      </c>
      <c r="AV1" t="s">
        <v>623</v>
      </c>
      <c r="AW1" t="s">
        <v>623</v>
      </c>
      <c r="AX1" t="s">
        <v>622</v>
      </c>
      <c r="AY1" t="s">
        <v>622</v>
      </c>
      <c r="AZ1" t="s">
        <v>622</v>
      </c>
      <c r="BA1" t="s">
        <v>622</v>
      </c>
      <c r="BB1" t="s">
        <v>627</v>
      </c>
      <c r="BC1" t="s">
        <v>627</v>
      </c>
      <c r="BD1" t="s">
        <v>627</v>
      </c>
      <c r="BE1" t="s">
        <v>627</v>
      </c>
      <c r="BF1" t="s">
        <v>627</v>
      </c>
      <c r="BG1" t="s">
        <v>627</v>
      </c>
      <c r="BH1" t="s">
        <v>627</v>
      </c>
      <c r="BI1" t="s">
        <v>627</v>
      </c>
      <c r="BJ1" t="s">
        <v>627</v>
      </c>
      <c r="BK1" t="s">
        <v>627</v>
      </c>
      <c r="BL1" t="s">
        <v>627</v>
      </c>
      <c r="BM1" t="s">
        <v>627</v>
      </c>
      <c r="BN1" t="s">
        <v>627</v>
      </c>
      <c r="BO1" t="s">
        <v>627</v>
      </c>
    </row>
    <row r="2" spans="1:68" x14ac:dyDescent="0.25">
      <c r="A2" t="s">
        <v>628</v>
      </c>
      <c r="B2" t="s">
        <v>31</v>
      </c>
      <c r="C2" t="s">
        <v>629</v>
      </c>
      <c r="D2" t="s">
        <v>630</v>
      </c>
      <c r="E2" t="s">
        <v>631</v>
      </c>
      <c r="F2" t="s">
        <v>632</v>
      </c>
      <c r="G2" t="s">
        <v>633</v>
      </c>
      <c r="H2" t="s">
        <v>634</v>
      </c>
      <c r="I2" t="s">
        <v>635</v>
      </c>
      <c r="J2" t="s">
        <v>636</v>
      </c>
      <c r="K2" t="s">
        <v>637</v>
      </c>
      <c r="L2" t="s">
        <v>638</v>
      </c>
      <c r="M2" t="s">
        <v>639</v>
      </c>
      <c r="N2" t="s">
        <v>640</v>
      </c>
      <c r="O2" t="s">
        <v>641</v>
      </c>
      <c r="P2" t="s">
        <v>642</v>
      </c>
      <c r="Q2" t="s">
        <v>643</v>
      </c>
      <c r="R2" t="s">
        <v>644</v>
      </c>
      <c r="S2" t="s">
        <v>645</v>
      </c>
      <c r="T2" t="s">
        <v>646</v>
      </c>
      <c r="U2" t="s">
        <v>647</v>
      </c>
      <c r="V2" t="s">
        <v>648</v>
      </c>
      <c r="W2" t="s">
        <v>649</v>
      </c>
      <c r="X2" t="s">
        <v>650</v>
      </c>
      <c r="Y2" t="s">
        <v>651</v>
      </c>
      <c r="Z2" s="8" t="s">
        <v>652</v>
      </c>
      <c r="AA2" t="s">
        <v>653</v>
      </c>
      <c r="AB2" t="s">
        <v>654</v>
      </c>
      <c r="AC2" t="s">
        <v>655</v>
      </c>
      <c r="AD2" t="s">
        <v>656</v>
      </c>
      <c r="AE2" t="s">
        <v>657</v>
      </c>
      <c r="AF2" t="s">
        <v>658</v>
      </c>
      <c r="AG2" t="s">
        <v>659</v>
      </c>
      <c r="AH2" t="s">
        <v>660</v>
      </c>
      <c r="AI2" t="s">
        <v>661</v>
      </c>
      <c r="AJ2" t="s">
        <v>662</v>
      </c>
      <c r="AK2" t="s">
        <v>663</v>
      </c>
      <c r="AL2" t="s">
        <v>664</v>
      </c>
      <c r="AM2" t="s">
        <v>665</v>
      </c>
      <c r="AN2" t="s">
        <v>666</v>
      </c>
      <c r="AO2" t="s">
        <v>667</v>
      </c>
      <c r="AP2" t="s">
        <v>668</v>
      </c>
      <c r="AQ2" t="s">
        <v>669</v>
      </c>
      <c r="AR2" t="s">
        <v>670</v>
      </c>
      <c r="AS2" t="s">
        <v>671</v>
      </c>
      <c r="AT2" t="s">
        <v>672</v>
      </c>
      <c r="AU2" t="s">
        <v>673</v>
      </c>
      <c r="AV2" t="s">
        <v>674</v>
      </c>
      <c r="AW2" t="s">
        <v>675</v>
      </c>
      <c r="AX2" t="s">
        <v>676</v>
      </c>
      <c r="AY2" t="s">
        <v>677</v>
      </c>
      <c r="AZ2" t="s">
        <v>678</v>
      </c>
      <c r="BA2" t="s">
        <v>679</v>
      </c>
      <c r="BB2" t="s">
        <v>680</v>
      </c>
      <c r="BC2" t="s">
        <v>681</v>
      </c>
      <c r="BD2" t="s">
        <v>682</v>
      </c>
      <c r="BE2" t="s">
        <v>683</v>
      </c>
      <c r="BF2" t="s">
        <v>684</v>
      </c>
      <c r="BG2" t="s">
        <v>685</v>
      </c>
      <c r="BH2" t="s">
        <v>686</v>
      </c>
      <c r="BI2" t="s">
        <v>687</v>
      </c>
      <c r="BJ2" t="s">
        <v>688</v>
      </c>
      <c r="BK2" t="s">
        <v>689</v>
      </c>
      <c r="BL2" t="s">
        <v>690</v>
      </c>
      <c r="BM2" t="s">
        <v>691</v>
      </c>
      <c r="BN2" t="s">
        <v>692</v>
      </c>
      <c r="BO2" t="s">
        <v>693</v>
      </c>
    </row>
    <row r="3" spans="1:68" x14ac:dyDescent="0.25">
      <c r="A3" t="s">
        <v>30</v>
      </c>
      <c r="B3" t="s">
        <v>31</v>
      </c>
      <c r="C3" t="s">
        <v>32</v>
      </c>
      <c r="D3" t="s">
        <v>694</v>
      </c>
      <c r="E3" t="s">
        <v>695</v>
      </c>
      <c r="F3" t="s">
        <v>696</v>
      </c>
      <c r="G3" t="s">
        <v>697</v>
      </c>
      <c r="H3" t="s">
        <v>698</v>
      </c>
      <c r="I3" t="s">
        <v>699</v>
      </c>
      <c r="J3" t="s">
        <v>700</v>
      </c>
      <c r="K3" t="s">
        <v>701</v>
      </c>
      <c r="L3" t="s">
        <v>702</v>
      </c>
      <c r="M3" t="s">
        <v>703</v>
      </c>
      <c r="N3" t="s">
        <v>704</v>
      </c>
      <c r="O3" t="s">
        <v>705</v>
      </c>
      <c r="P3" t="s">
        <v>706</v>
      </c>
      <c r="Q3" t="s">
        <v>707</v>
      </c>
      <c r="R3" t="s">
        <v>708</v>
      </c>
      <c r="S3" t="s">
        <v>709</v>
      </c>
      <c r="T3" t="s">
        <v>710</v>
      </c>
      <c r="U3" t="s">
        <v>711</v>
      </c>
      <c r="V3" t="s">
        <v>712</v>
      </c>
      <c r="W3" t="s">
        <v>713</v>
      </c>
      <c r="X3" t="s">
        <v>714</v>
      </c>
      <c r="Y3" t="s">
        <v>715</v>
      </c>
      <c r="Z3" s="8" t="s">
        <v>716</v>
      </c>
      <c r="AA3" t="s">
        <v>717</v>
      </c>
      <c r="AB3" t="s">
        <v>718</v>
      </c>
      <c r="AC3" t="s">
        <v>719</v>
      </c>
      <c r="AD3" t="s">
        <v>720</v>
      </c>
      <c r="AE3" t="s">
        <v>721</v>
      </c>
      <c r="AF3" t="s">
        <v>722</v>
      </c>
      <c r="AG3" t="s">
        <v>723</v>
      </c>
      <c r="AH3" t="s">
        <v>724</v>
      </c>
      <c r="AI3" t="s">
        <v>725</v>
      </c>
      <c r="AJ3" t="s">
        <v>726</v>
      </c>
      <c r="AK3" t="s">
        <v>727</v>
      </c>
      <c r="AL3" t="s">
        <v>728</v>
      </c>
      <c r="AM3" t="s">
        <v>729</v>
      </c>
      <c r="AN3" t="s">
        <v>730</v>
      </c>
      <c r="AO3" t="s">
        <v>731</v>
      </c>
      <c r="AP3" t="s">
        <v>732</v>
      </c>
      <c r="AQ3" t="s">
        <v>733</v>
      </c>
      <c r="AR3" t="s">
        <v>734</v>
      </c>
      <c r="AS3" t="s">
        <v>735</v>
      </c>
      <c r="AT3" t="s">
        <v>736</v>
      </c>
      <c r="AU3" t="s">
        <v>737</v>
      </c>
      <c r="AV3" t="s">
        <v>738</v>
      </c>
      <c r="AW3" t="s">
        <v>739</v>
      </c>
      <c r="AX3" t="s">
        <v>740</v>
      </c>
      <c r="AY3" t="s">
        <v>741</v>
      </c>
      <c r="AZ3" t="s">
        <v>742</v>
      </c>
      <c r="BA3" t="s">
        <v>743</v>
      </c>
      <c r="BB3" t="s">
        <v>744</v>
      </c>
      <c r="BC3" t="s">
        <v>745</v>
      </c>
      <c r="BD3" t="s">
        <v>746</v>
      </c>
      <c r="BE3" t="s">
        <v>747</v>
      </c>
      <c r="BF3" t="s">
        <v>684</v>
      </c>
      <c r="BG3" t="s">
        <v>25</v>
      </c>
      <c r="BH3" t="s">
        <v>748</v>
      </c>
      <c r="BI3" t="s">
        <v>687</v>
      </c>
      <c r="BJ3" t="s">
        <v>688</v>
      </c>
      <c r="BK3" t="s">
        <v>689</v>
      </c>
      <c r="BL3" t="s">
        <v>749</v>
      </c>
      <c r="BM3" t="s">
        <v>750</v>
      </c>
      <c r="BN3" t="s">
        <v>751</v>
      </c>
      <c r="BO3" t="s">
        <v>752</v>
      </c>
    </row>
    <row r="4" spans="1:68" s="18" customFormat="1" x14ac:dyDescent="0.25">
      <c r="A4" s="25" t="str">
        <f>IF(Intercomités2024!C21&lt;&gt;"",Intercomités2024!C21,"")</f>
        <v/>
      </c>
      <c r="B4" s="25" t="str">
        <f>IF(A4&lt;&gt;"",LEFT(VLOOKUP(A4,Licenciés!A:F,2,FALSE),20),"")</f>
        <v/>
      </c>
      <c r="C4" s="25" t="str">
        <f>IF(A4&lt;&gt;"",LEFT(VLOOKUP(A4,Licenciés!A:F,3,FALSE),15),"")</f>
        <v/>
      </c>
      <c r="D4" s="25"/>
      <c r="E4" s="25" t="str">
        <f>IF(A4&lt;&gt;"",LEFT(VLOOKUP(A4,Licenciés!A:F,5,FALSE),15),"")</f>
        <v/>
      </c>
      <c r="F4" s="25"/>
      <c r="G4" s="25" t="str">
        <f>IF(A4&lt;&gt;"",LEFT(VLOOKUP(A4,Licenciés!A:F,6,FALSE),15),"")</f>
        <v/>
      </c>
      <c r="H4" s="25"/>
      <c r="I4" s="25" t="str">
        <f>IF(A4&lt;&gt;"",104,"")</f>
        <v/>
      </c>
      <c r="J4" s="26"/>
      <c r="K4" s="26"/>
      <c r="L4" s="25"/>
      <c r="M4" s="25"/>
      <c r="N4" s="25"/>
      <c r="O4" s="25"/>
      <c r="P4" s="25"/>
      <c r="Q4" s="25" t="str">
        <f>IF(A4&lt;&gt;"",Intercomités2024!$C$4,"")</f>
        <v/>
      </c>
      <c r="R4" s="25" t="str">
        <f>IF(A4&lt;&gt;"",UPPER(Intercomités2024!$H$4),"")</f>
        <v/>
      </c>
      <c r="S4" s="25" t="str">
        <f>IF(A4&lt;&gt;"","U14F","")</f>
        <v/>
      </c>
      <c r="T4" s="25" t="str">
        <f>IF(A4&lt;&gt;"","F","")</f>
        <v/>
      </c>
      <c r="U4" s="25" t="str">
        <f>IF(A4&lt;&gt;"","BE","")</f>
        <v/>
      </c>
      <c r="V4" s="25" t="str">
        <f>IF(A4&lt;&gt;"",1,"")</f>
        <v/>
      </c>
      <c r="W4" s="25"/>
      <c r="X4" s="25" t="str">
        <f>IF(A4&lt;&gt;"","BE","")</f>
        <v/>
      </c>
      <c r="Y4" s="25" t="str">
        <f>IF(A4&lt;&gt;"","F","")</f>
        <v/>
      </c>
      <c r="Z4" s="26"/>
      <c r="AA4" s="25"/>
      <c r="AB4" s="25"/>
      <c r="AC4" s="25"/>
      <c r="AD4" s="25"/>
      <c r="AE4" s="25"/>
      <c r="AF4" s="25" t="str">
        <f>IF(A4&lt;&gt;"","BE","")</f>
        <v/>
      </c>
      <c r="AG4" s="25" t="str">
        <f>IF(A4&lt;&gt;"","F","")</f>
        <v/>
      </c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</row>
    <row r="5" spans="1:68" s="18" customFormat="1" x14ac:dyDescent="0.25">
      <c r="A5" s="25" t="str">
        <f>IF(Intercomités2024!C22&lt;&gt;"",Intercomités2024!C22,"")</f>
        <v/>
      </c>
      <c r="B5" s="25" t="str">
        <f>IF(A5&lt;&gt;"",LEFT(VLOOKUP(A5,Licenciés!A:F,2,FALSE),20),"")</f>
        <v/>
      </c>
      <c r="C5" s="25" t="str">
        <f>IF(A5&lt;&gt;"",LEFT(VLOOKUP(A5,Licenciés!A:F,3,FALSE),15),"")</f>
        <v/>
      </c>
      <c r="D5" s="25"/>
      <c r="E5" s="25" t="str">
        <f>IF(A5&lt;&gt;"",LEFT(VLOOKUP(A5,Licenciés!A:F,5,FALSE),15),"")</f>
        <v/>
      </c>
      <c r="F5" s="25"/>
      <c r="G5" s="25" t="str">
        <f>IF(A5&lt;&gt;"",LEFT(VLOOKUP(A5,Licenciés!A:F,6,FALSE),15),"")</f>
        <v/>
      </c>
      <c r="H5" s="25"/>
      <c r="I5" s="25" t="str">
        <f>IF(A5&lt;&gt;"",104,"")</f>
        <v/>
      </c>
      <c r="J5" s="26"/>
      <c r="K5" s="26"/>
      <c r="L5" s="25"/>
      <c r="M5" s="25"/>
      <c r="N5" s="25"/>
      <c r="O5" s="25"/>
      <c r="P5" s="25"/>
      <c r="Q5" s="25" t="str">
        <f>IF(A5&lt;&gt;"",Intercomités2024!$C$4,"")</f>
        <v/>
      </c>
      <c r="R5" s="25" t="str">
        <f>IF(A5&lt;&gt;"",UPPER(Intercomités2024!$H$4),"")</f>
        <v/>
      </c>
      <c r="S5" s="25" t="str">
        <f t="shared" ref="S5:S27" si="0">IF(A5&lt;&gt;"","U14F","")</f>
        <v/>
      </c>
      <c r="T5" s="25" t="str">
        <f t="shared" ref="T5:T27" si="1">IF(A5&lt;&gt;"","F","")</f>
        <v/>
      </c>
      <c r="U5" s="25" t="str">
        <f t="shared" ref="U5:U51" si="2">IF(A5&lt;&gt;"","BE","")</f>
        <v/>
      </c>
      <c r="V5" s="25" t="str">
        <f>IF(A5&lt;&gt;"",2,"")</f>
        <v/>
      </c>
      <c r="W5" s="25"/>
      <c r="X5" s="25" t="str">
        <f t="shared" ref="X5:X51" si="3">IF(A5&lt;&gt;"","BE","")</f>
        <v/>
      </c>
      <c r="Y5" s="25" t="str">
        <f t="shared" ref="Y5:Y27" si="4">IF(A5&lt;&gt;"","F","")</f>
        <v/>
      </c>
      <c r="Z5" s="26"/>
      <c r="AA5" s="25"/>
      <c r="AB5" s="25"/>
      <c r="AC5" s="25"/>
      <c r="AD5" s="25"/>
      <c r="AE5" s="25"/>
      <c r="AF5" s="25" t="str">
        <f t="shared" ref="AF5:AF27" si="5">IF(A5&lt;&gt;"","BE","")</f>
        <v/>
      </c>
      <c r="AG5" s="25" t="str">
        <f t="shared" ref="AG5:AG27" si="6">IF(A5&lt;&gt;"","F","")</f>
        <v/>
      </c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</row>
    <row r="6" spans="1:68" s="18" customFormat="1" x14ac:dyDescent="0.25">
      <c r="A6" s="25" t="str">
        <f>IF(Intercomités2024!C23&lt;&gt;"",Intercomités2024!C23,"")</f>
        <v/>
      </c>
      <c r="B6" s="25" t="str">
        <f>IF(A6&lt;&gt;"",LEFT(VLOOKUP(A6,Licenciés!A:F,2,FALSE),20),"")</f>
        <v/>
      </c>
      <c r="C6" s="25" t="str">
        <f>IF(A6&lt;&gt;"",LEFT(VLOOKUP(A6,Licenciés!A:F,3,FALSE),15),"")</f>
        <v/>
      </c>
      <c r="D6" s="25"/>
      <c r="E6" s="25" t="str">
        <f>IF(A6&lt;&gt;"",LEFT(VLOOKUP(A6,Licenciés!A:F,5,FALSE),15),"")</f>
        <v/>
      </c>
      <c r="F6" s="25"/>
      <c r="G6" s="25" t="str">
        <f>IF(A6&lt;&gt;"",LEFT(VLOOKUP(A6,Licenciés!A:F,6,FALSE),15),"")</f>
        <v/>
      </c>
      <c r="H6" s="25"/>
      <c r="I6" s="25" t="str">
        <f>IF(A6&lt;&gt;"",210,"")</f>
        <v/>
      </c>
      <c r="J6" s="26"/>
      <c r="K6" s="26"/>
      <c r="L6" s="25"/>
      <c r="M6" s="25"/>
      <c r="N6" s="25"/>
      <c r="O6" s="25"/>
      <c r="P6" s="25"/>
      <c r="Q6" s="25" t="str">
        <f>IF(A6&lt;&gt;"",Intercomités2024!$C$4,"")</f>
        <v/>
      </c>
      <c r="R6" s="25" t="str">
        <f>IF(A6&lt;&gt;"",UPPER(Intercomités2024!$H$4),"")</f>
        <v/>
      </c>
      <c r="S6" s="25" t="str">
        <f t="shared" si="0"/>
        <v/>
      </c>
      <c r="T6" s="25" t="str">
        <f t="shared" si="1"/>
        <v/>
      </c>
      <c r="U6" s="25" t="str">
        <f t="shared" si="2"/>
        <v/>
      </c>
      <c r="V6" s="25" t="str">
        <f t="shared" ref="V6:V50" si="7">IF(A6&lt;&gt;"",1,"")</f>
        <v/>
      </c>
      <c r="W6" s="25"/>
      <c r="X6" s="25" t="str">
        <f t="shared" si="3"/>
        <v/>
      </c>
      <c r="Y6" s="25" t="str">
        <f t="shared" si="4"/>
        <v/>
      </c>
      <c r="Z6" s="26"/>
      <c r="AA6" s="25"/>
      <c r="AB6" s="25"/>
      <c r="AC6" s="25"/>
      <c r="AD6" s="25"/>
      <c r="AE6" s="25"/>
      <c r="AF6" s="25" t="str">
        <f t="shared" si="5"/>
        <v/>
      </c>
      <c r="AG6" s="25" t="str">
        <f t="shared" si="6"/>
        <v/>
      </c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</row>
    <row r="7" spans="1:68" s="18" customFormat="1" x14ac:dyDescent="0.25">
      <c r="A7" s="25" t="str">
        <f>IF(Intercomités2024!C24&lt;&gt;"",Intercomités2024!C24,"")</f>
        <v/>
      </c>
      <c r="B7" s="25" t="str">
        <f>IF(A7&lt;&gt;"",LEFT(VLOOKUP(A7,Licenciés!A:F,2,FALSE),20),"")</f>
        <v/>
      </c>
      <c r="C7" s="25" t="str">
        <f>IF(A7&lt;&gt;"",LEFT(VLOOKUP(A7,Licenciés!A:F,3,FALSE),15),"")</f>
        <v/>
      </c>
      <c r="D7" s="25"/>
      <c r="E7" s="25" t="str">
        <f>IF(A7&lt;&gt;"",LEFT(VLOOKUP(A7,Licenciés!A:F,5,FALSE),15),"")</f>
        <v/>
      </c>
      <c r="F7" s="25"/>
      <c r="G7" s="25" t="str">
        <f>IF(A7&lt;&gt;"",LEFT(VLOOKUP(A7,Licenciés!A:F,6,FALSE),15),"")</f>
        <v/>
      </c>
      <c r="H7" s="25"/>
      <c r="I7" s="25" t="str">
        <f>IF(A7&lt;&gt;"",210,"")</f>
        <v/>
      </c>
      <c r="J7" s="26"/>
      <c r="K7" s="26"/>
      <c r="L7" s="25"/>
      <c r="M7" s="25"/>
      <c r="N7" s="25"/>
      <c r="O7" s="25"/>
      <c r="P7" s="25"/>
      <c r="Q7" s="25" t="str">
        <f>IF(A7&lt;&gt;"",Intercomités2024!$C$4,"")</f>
        <v/>
      </c>
      <c r="R7" s="25" t="str">
        <f>IF(A7&lt;&gt;"",UPPER(Intercomités2024!$H$4),"")</f>
        <v/>
      </c>
      <c r="S7" s="25" t="str">
        <f t="shared" si="0"/>
        <v/>
      </c>
      <c r="T7" s="25" t="str">
        <f t="shared" si="1"/>
        <v/>
      </c>
      <c r="U7" s="25" t="str">
        <f t="shared" si="2"/>
        <v/>
      </c>
      <c r="V7" s="25" t="str">
        <f>IF(A7&lt;&gt;"",2,"")</f>
        <v/>
      </c>
      <c r="W7" s="25"/>
      <c r="X7" s="25" t="str">
        <f t="shared" si="3"/>
        <v/>
      </c>
      <c r="Y7" s="25" t="str">
        <f t="shared" si="4"/>
        <v/>
      </c>
      <c r="Z7" s="26"/>
      <c r="AA7" s="25"/>
      <c r="AB7" s="25"/>
      <c r="AC7" s="25"/>
      <c r="AD7" s="25"/>
      <c r="AE7" s="25"/>
      <c r="AF7" s="25" t="str">
        <f t="shared" si="5"/>
        <v/>
      </c>
      <c r="AG7" s="25" t="str">
        <f t="shared" si="6"/>
        <v/>
      </c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</row>
    <row r="8" spans="1:68" s="18" customFormat="1" x14ac:dyDescent="0.25">
      <c r="A8" s="25" t="str">
        <f>IF(Intercomités2024!C25&lt;&gt;"",Intercomités2024!C25,"")</f>
        <v/>
      </c>
      <c r="B8" s="25" t="str">
        <f>IF(A8&lt;&gt;"",LEFT(VLOOKUP(A8,Licenciés!A:F,2,FALSE),20),"")</f>
        <v/>
      </c>
      <c r="C8" s="25" t="str">
        <f>IF(A8&lt;&gt;"",LEFT(VLOOKUP(A8,Licenciés!A:F,3,FALSE),15),"")</f>
        <v/>
      </c>
      <c r="D8" s="25"/>
      <c r="E8" s="25" t="str">
        <f>IF(A8&lt;&gt;"",LEFT(VLOOKUP(A8,Licenciés!A:F,5,FALSE),15),"")</f>
        <v/>
      </c>
      <c r="F8" s="25"/>
      <c r="G8" s="25" t="str">
        <f>IF(A8&lt;&gt;"",LEFT(VLOOKUP(A8,Licenciés!A:F,6,FALSE),15),"")</f>
        <v/>
      </c>
      <c r="H8" s="25"/>
      <c r="I8" s="25" t="str">
        <f>IF(A8&lt;&gt;"",321,"")</f>
        <v/>
      </c>
      <c r="J8" s="26"/>
      <c r="K8" s="26"/>
      <c r="L8" s="25"/>
      <c r="M8" s="25"/>
      <c r="N8" s="25"/>
      <c r="O8" s="25"/>
      <c r="P8" s="25"/>
      <c r="Q8" s="25" t="str">
        <f>IF(A8&lt;&gt;"",Intercomités2024!$C$4,"")</f>
        <v/>
      </c>
      <c r="R8" s="25" t="str">
        <f>IF(A8&lt;&gt;"",UPPER(Intercomités2024!$H$4),"")</f>
        <v/>
      </c>
      <c r="S8" s="25" t="str">
        <f t="shared" si="0"/>
        <v/>
      </c>
      <c r="T8" s="25" t="str">
        <f t="shared" si="1"/>
        <v/>
      </c>
      <c r="U8" s="25" t="str">
        <f t="shared" si="2"/>
        <v/>
      </c>
      <c r="V8" s="25" t="str">
        <f>IF(A8&lt;&gt;"",1,"")</f>
        <v/>
      </c>
      <c r="W8" s="25"/>
      <c r="X8" s="25" t="str">
        <f t="shared" si="3"/>
        <v/>
      </c>
      <c r="Y8" s="25" t="str">
        <f t="shared" si="4"/>
        <v/>
      </c>
      <c r="Z8" s="26"/>
      <c r="AA8" s="25"/>
      <c r="AB8" s="25"/>
      <c r="AC8" s="25"/>
      <c r="AD8" s="25"/>
      <c r="AE8" s="25"/>
      <c r="AF8" s="25" t="str">
        <f t="shared" si="5"/>
        <v/>
      </c>
      <c r="AG8" s="25" t="str">
        <f t="shared" si="6"/>
        <v/>
      </c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</row>
    <row r="9" spans="1:68" s="18" customFormat="1" x14ac:dyDescent="0.25">
      <c r="A9" s="25" t="str">
        <f>IF(Intercomités2024!C26&lt;&gt;"",Intercomités2024!C26,"")</f>
        <v/>
      </c>
      <c r="B9" s="25" t="str">
        <f>IF(A9&lt;&gt;"",LEFT(VLOOKUP(A9,Licenciés!A:F,2,FALSE),20),"")</f>
        <v/>
      </c>
      <c r="C9" s="25" t="str">
        <f>IF(A9&lt;&gt;"",LEFT(VLOOKUP(A9,Licenciés!A:F,3,FALSE),15),"")</f>
        <v/>
      </c>
      <c r="D9" s="25"/>
      <c r="E9" s="25" t="str">
        <f>IF(A9&lt;&gt;"",LEFT(VLOOKUP(A9,Licenciés!A:F,5,FALSE),15),"")</f>
        <v/>
      </c>
      <c r="F9" s="25"/>
      <c r="G9" s="25" t="str">
        <f>IF(A9&lt;&gt;"",LEFT(VLOOKUP(A9,Licenciés!A:F,6,FALSE),15),"")</f>
        <v/>
      </c>
      <c r="H9" s="25"/>
      <c r="I9" s="25" t="str">
        <f>IF(A9&lt;&gt;"",321,"")</f>
        <v/>
      </c>
      <c r="J9" s="26"/>
      <c r="K9" s="26"/>
      <c r="L9" s="25"/>
      <c r="M9" s="25"/>
      <c r="N9" s="25"/>
      <c r="O9" s="25"/>
      <c r="P9" s="25"/>
      <c r="Q9" s="25" t="str">
        <f>IF(A9&lt;&gt;"",Intercomités2024!$C$4,"")</f>
        <v/>
      </c>
      <c r="R9" s="25" t="str">
        <f>IF(A9&lt;&gt;"",UPPER(Intercomités2024!$H$4),"")</f>
        <v/>
      </c>
      <c r="S9" s="25" t="str">
        <f t="shared" si="0"/>
        <v/>
      </c>
      <c r="T9" s="25" t="str">
        <f t="shared" si="1"/>
        <v/>
      </c>
      <c r="U9" s="25" t="str">
        <f t="shared" si="2"/>
        <v/>
      </c>
      <c r="V9" s="25" t="str">
        <f>IF(A9&lt;&gt;"",2,"")</f>
        <v/>
      </c>
      <c r="W9" s="25"/>
      <c r="X9" s="25" t="str">
        <f t="shared" si="3"/>
        <v/>
      </c>
      <c r="Y9" s="25" t="str">
        <f t="shared" si="4"/>
        <v/>
      </c>
      <c r="Z9" s="26"/>
      <c r="AA9" s="25"/>
      <c r="AB9" s="25"/>
      <c r="AC9" s="25"/>
      <c r="AD9" s="25"/>
      <c r="AE9" s="25"/>
      <c r="AF9" s="25" t="str">
        <f t="shared" si="5"/>
        <v/>
      </c>
      <c r="AG9" s="25" t="str">
        <f t="shared" si="6"/>
        <v/>
      </c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</row>
    <row r="10" spans="1:68" s="18" customFormat="1" x14ac:dyDescent="0.25">
      <c r="A10" s="25" t="str">
        <f>IF(Intercomités2024!C27&lt;&gt;"",Intercomités2024!C27,"")</f>
        <v/>
      </c>
      <c r="B10" s="25" t="str">
        <f>IF(A10&lt;&gt;"",LEFT(VLOOKUP(A10,Licenciés!A:F,2,FALSE),20),"")</f>
        <v/>
      </c>
      <c r="C10" s="25" t="str">
        <f>IF(A10&lt;&gt;"",LEFT(VLOOKUP(A10,Licenciés!A:F,3,FALSE),15),"")</f>
        <v/>
      </c>
      <c r="D10" s="25"/>
      <c r="E10" s="25" t="str">
        <f>IF(A10&lt;&gt;"",LEFT(VLOOKUP(A10,Licenciés!A:F,5,FALSE),15),"")</f>
        <v/>
      </c>
      <c r="F10" s="25"/>
      <c r="G10" s="25" t="str">
        <f>IF(A10&lt;&gt;"",LEFT(VLOOKUP(A10,Licenciés!A:F,6,FALSE),15),"")</f>
        <v/>
      </c>
      <c r="H10" s="25"/>
      <c r="I10" s="25" t="str">
        <f>IF(A10&lt;&gt;"",501,"")</f>
        <v/>
      </c>
      <c r="J10" s="26"/>
      <c r="K10" s="26"/>
      <c r="L10" s="25"/>
      <c r="M10" s="25"/>
      <c r="N10" s="25"/>
      <c r="O10" s="25"/>
      <c r="P10" s="25"/>
      <c r="Q10" s="25" t="str">
        <f>IF(A10&lt;&gt;"",Intercomités2024!$C$4,"")</f>
        <v/>
      </c>
      <c r="R10" s="25" t="str">
        <f>IF(A10&lt;&gt;"",UPPER(Intercomités2024!$H$4),"")</f>
        <v/>
      </c>
      <c r="S10" s="25" t="str">
        <f t="shared" si="0"/>
        <v/>
      </c>
      <c r="T10" s="25" t="str">
        <f t="shared" si="1"/>
        <v/>
      </c>
      <c r="U10" s="25" t="str">
        <f t="shared" si="2"/>
        <v/>
      </c>
      <c r="V10" s="25" t="str">
        <f>IF(A10&lt;&gt;"",1,"")</f>
        <v/>
      </c>
      <c r="W10" s="25"/>
      <c r="X10" s="25" t="str">
        <f t="shared" si="3"/>
        <v/>
      </c>
      <c r="Y10" s="25" t="str">
        <f t="shared" si="4"/>
        <v/>
      </c>
      <c r="Z10" s="26"/>
      <c r="AA10" s="25"/>
      <c r="AB10" s="25"/>
      <c r="AC10" s="25"/>
      <c r="AD10" s="25"/>
      <c r="AE10" s="25"/>
      <c r="AF10" s="25" t="str">
        <f t="shared" si="5"/>
        <v/>
      </c>
      <c r="AG10" s="25" t="str">
        <f t="shared" si="6"/>
        <v/>
      </c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</row>
    <row r="11" spans="1:68" s="18" customFormat="1" x14ac:dyDescent="0.25">
      <c r="A11" s="25" t="str">
        <f>IF(Intercomités2024!C28&lt;&gt;"",Intercomités2024!C28,"")</f>
        <v/>
      </c>
      <c r="B11" s="25" t="str">
        <f>IF(A11&lt;&gt;"",LEFT(VLOOKUP(A11,Licenciés!A:F,2,FALSE),20),"")</f>
        <v/>
      </c>
      <c r="C11" s="25" t="str">
        <f>IF(A11&lt;&gt;"",LEFT(VLOOKUP(A11,Licenciés!A:F,3,FALSE),15),"")</f>
        <v/>
      </c>
      <c r="D11" s="25"/>
      <c r="E11" s="25" t="str">
        <f>IF(A11&lt;&gt;"",LEFT(VLOOKUP(A11,Licenciés!A:F,5,FALSE),15),"")</f>
        <v/>
      </c>
      <c r="F11" s="25"/>
      <c r="G11" s="25" t="str">
        <f>IF(A11&lt;&gt;"",LEFT(VLOOKUP(A11,Licenciés!A:F,6,FALSE),15),"")</f>
        <v/>
      </c>
      <c r="H11" s="25"/>
      <c r="I11" s="25" t="str">
        <f>IF(A11&lt;&gt;"",501,"")</f>
        <v/>
      </c>
      <c r="J11" s="26"/>
      <c r="K11" s="26"/>
      <c r="L11" s="25"/>
      <c r="M11" s="25"/>
      <c r="N11" s="25"/>
      <c r="O11" s="25"/>
      <c r="P11" s="25"/>
      <c r="Q11" s="25" t="str">
        <f>IF(A11&lt;&gt;"",Intercomités2024!$C$4,"")</f>
        <v/>
      </c>
      <c r="R11" s="25" t="str">
        <f>IF(A11&lt;&gt;"",UPPER(Intercomités2024!$H$4),"")</f>
        <v/>
      </c>
      <c r="S11" s="25" t="str">
        <f t="shared" si="0"/>
        <v/>
      </c>
      <c r="T11" s="25" t="str">
        <f t="shared" si="1"/>
        <v/>
      </c>
      <c r="U11" s="25" t="str">
        <f t="shared" si="2"/>
        <v/>
      </c>
      <c r="V11" s="25" t="str">
        <f>IF(A11&lt;&gt;"",2,"")</f>
        <v/>
      </c>
      <c r="W11" s="25"/>
      <c r="X11" s="25" t="str">
        <f t="shared" si="3"/>
        <v/>
      </c>
      <c r="Y11" s="25" t="str">
        <f t="shared" si="4"/>
        <v/>
      </c>
      <c r="Z11" s="26"/>
      <c r="AA11" s="25"/>
      <c r="AB11" s="25"/>
      <c r="AC11" s="25"/>
      <c r="AD11" s="25"/>
      <c r="AE11" s="25"/>
      <c r="AF11" s="25" t="str">
        <f t="shared" si="5"/>
        <v/>
      </c>
      <c r="AG11" s="25" t="str">
        <f t="shared" si="6"/>
        <v/>
      </c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</row>
    <row r="12" spans="1:68" s="18" customFormat="1" x14ac:dyDescent="0.25">
      <c r="A12" s="25" t="str">
        <f>IF(Intercomités2024!C29&lt;&gt;"",Intercomités2024!C29,"")</f>
        <v/>
      </c>
      <c r="B12" s="25" t="str">
        <f>IF(A12&lt;&gt;"",LEFT(VLOOKUP(A12,Licenciés!A:F,2,FALSE),20),"")</f>
        <v/>
      </c>
      <c r="C12" s="25" t="str">
        <f>IF(A12&lt;&gt;"",LEFT(VLOOKUP(A12,Licenciés!A:F,3,FALSE),15),"")</f>
        <v/>
      </c>
      <c r="D12" s="25"/>
      <c r="E12" s="25" t="str">
        <f>IF(A12&lt;&gt;"",LEFT(VLOOKUP(A12,Licenciés!A:F,5,FALSE),15),"")</f>
        <v/>
      </c>
      <c r="F12" s="25"/>
      <c r="G12" s="25" t="str">
        <f>IF(A12&lt;&gt;"",LEFT(VLOOKUP(A12,Licenciés!A:F,6,FALSE),15),"")</f>
        <v/>
      </c>
      <c r="H12" s="25"/>
      <c r="I12" s="25" t="str">
        <f>IF(A12&lt;&gt;"",502,"")</f>
        <v/>
      </c>
      <c r="J12" s="26"/>
      <c r="K12" s="26"/>
      <c r="L12" s="25"/>
      <c r="M12" s="25"/>
      <c r="N12" s="25"/>
      <c r="O12" s="25"/>
      <c r="P12" s="25"/>
      <c r="Q12" s="25" t="str">
        <f>IF(A12&lt;&gt;"",Intercomités2024!$C$4,"")</f>
        <v/>
      </c>
      <c r="R12" s="25" t="str">
        <f>IF(A12&lt;&gt;"",UPPER(Intercomités2024!$H$4),"")</f>
        <v/>
      </c>
      <c r="S12" s="25" t="str">
        <f t="shared" si="0"/>
        <v/>
      </c>
      <c r="T12" s="25" t="str">
        <f t="shared" si="1"/>
        <v/>
      </c>
      <c r="U12" s="25" t="str">
        <f t="shared" si="2"/>
        <v/>
      </c>
      <c r="V12" s="25" t="str">
        <f>IF(A12&lt;&gt;"",1,"")</f>
        <v/>
      </c>
      <c r="W12" s="25"/>
      <c r="X12" s="25" t="str">
        <f t="shared" si="3"/>
        <v/>
      </c>
      <c r="Y12" s="25" t="str">
        <f t="shared" si="4"/>
        <v/>
      </c>
      <c r="Z12" s="26"/>
      <c r="AA12" s="25"/>
      <c r="AB12" s="25"/>
      <c r="AC12" s="25"/>
      <c r="AD12" s="25"/>
      <c r="AE12" s="25"/>
      <c r="AF12" s="25" t="str">
        <f t="shared" si="5"/>
        <v/>
      </c>
      <c r="AG12" s="25" t="str">
        <f t="shared" si="6"/>
        <v/>
      </c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</row>
    <row r="13" spans="1:68" s="18" customFormat="1" x14ac:dyDescent="0.25">
      <c r="A13" s="25" t="str">
        <f>IF(Intercomités2024!C30&lt;&gt;"",Intercomités2024!C30,"")</f>
        <v/>
      </c>
      <c r="B13" s="25" t="str">
        <f>IF(A13&lt;&gt;"",LEFT(VLOOKUP(A13,Licenciés!A:F,2,FALSE),20),"")</f>
        <v/>
      </c>
      <c r="C13" s="25" t="str">
        <f>IF(A13&lt;&gt;"",LEFT(VLOOKUP(A13,Licenciés!A:F,3,FALSE),15),"")</f>
        <v/>
      </c>
      <c r="D13" s="25"/>
      <c r="E13" s="25" t="str">
        <f>IF(A13&lt;&gt;"",LEFT(VLOOKUP(A13,Licenciés!A:F,5,FALSE),15),"")</f>
        <v/>
      </c>
      <c r="F13" s="25"/>
      <c r="G13" s="25" t="str">
        <f>IF(A13&lt;&gt;"",LEFT(VLOOKUP(A13,Licenciés!A:F,6,FALSE),15),"")</f>
        <v/>
      </c>
      <c r="H13" s="25"/>
      <c r="I13" s="25" t="str">
        <f>IF(A13&lt;&gt;"",502,"")</f>
        <v/>
      </c>
      <c r="J13" s="26"/>
      <c r="K13" s="26"/>
      <c r="L13" s="25"/>
      <c r="M13" s="25"/>
      <c r="N13" s="25"/>
      <c r="O13" s="25"/>
      <c r="P13" s="25"/>
      <c r="Q13" s="25" t="str">
        <f>IF(A13&lt;&gt;"",Intercomités2024!$C$4,"")</f>
        <v/>
      </c>
      <c r="R13" s="25" t="str">
        <f>IF(A13&lt;&gt;"",UPPER(Intercomités2024!$H$4),"")</f>
        <v/>
      </c>
      <c r="S13" s="25" t="str">
        <f t="shared" si="0"/>
        <v/>
      </c>
      <c r="T13" s="25" t="str">
        <f t="shared" si="1"/>
        <v/>
      </c>
      <c r="U13" s="25" t="str">
        <f t="shared" si="2"/>
        <v/>
      </c>
      <c r="V13" s="25" t="str">
        <f>IF(A13&lt;&gt;"",2,"")</f>
        <v/>
      </c>
      <c r="W13" s="25"/>
      <c r="X13" s="25" t="str">
        <f t="shared" si="3"/>
        <v/>
      </c>
      <c r="Y13" s="25" t="str">
        <f t="shared" si="4"/>
        <v/>
      </c>
      <c r="Z13" s="26"/>
      <c r="AA13" s="25"/>
      <c r="AB13" s="25"/>
      <c r="AC13" s="25"/>
      <c r="AD13" s="25"/>
      <c r="AE13" s="25"/>
      <c r="AF13" s="25" t="str">
        <f t="shared" si="5"/>
        <v/>
      </c>
      <c r="AG13" s="25" t="str">
        <f t="shared" si="6"/>
        <v/>
      </c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</row>
    <row r="14" spans="1:68" s="18" customFormat="1" x14ac:dyDescent="0.25">
      <c r="A14" s="25" t="str">
        <f>IF(Intercomités2024!C31&lt;&gt;"",Intercomités2024!C31,"")</f>
        <v/>
      </c>
      <c r="B14" s="25" t="str">
        <f>IF(A14&lt;&gt;"",LEFT(VLOOKUP(A14,Licenciés!A:F,2,FALSE),20),"")</f>
        <v/>
      </c>
      <c r="C14" s="25" t="str">
        <f>IF(A14&lt;&gt;"",LEFT(VLOOKUP(A14,Licenciés!A:F,3,FALSE),15),"")</f>
        <v/>
      </c>
      <c r="D14" s="25"/>
      <c r="E14" s="25" t="str">
        <f>IF(A14&lt;&gt;"",LEFT(VLOOKUP(A14,Licenciés!A:F,5,FALSE),15),"")</f>
        <v/>
      </c>
      <c r="F14" s="25"/>
      <c r="G14" s="25" t="str">
        <f>IF(A14&lt;&gt;"",LEFT(VLOOKUP(A14,Licenciés!A:F,6,FALSE),15),"")</f>
        <v/>
      </c>
      <c r="H14" s="25"/>
      <c r="I14" s="25" t="str">
        <f>IF(A14&lt;&gt;"",503,"")</f>
        <v/>
      </c>
      <c r="J14" s="26"/>
      <c r="K14" s="26"/>
      <c r="L14" s="25"/>
      <c r="M14" s="25"/>
      <c r="N14" s="25"/>
      <c r="O14" s="25"/>
      <c r="P14" s="25"/>
      <c r="Q14" s="25" t="str">
        <f>IF(A14&lt;&gt;"",Intercomités2024!$C$4,"")</f>
        <v/>
      </c>
      <c r="R14" s="25" t="str">
        <f>IF(A14&lt;&gt;"",UPPER(Intercomités2024!$H$4),"")</f>
        <v/>
      </c>
      <c r="S14" s="25" t="str">
        <f t="shared" si="0"/>
        <v/>
      </c>
      <c r="T14" s="25" t="str">
        <f t="shared" si="1"/>
        <v/>
      </c>
      <c r="U14" s="25" t="str">
        <f t="shared" si="2"/>
        <v/>
      </c>
      <c r="V14" s="25" t="str">
        <f>IF(A14&lt;&gt;"",1,"")</f>
        <v/>
      </c>
      <c r="W14" s="25"/>
      <c r="X14" s="25" t="str">
        <f t="shared" si="3"/>
        <v/>
      </c>
      <c r="Y14" s="25" t="str">
        <f t="shared" si="4"/>
        <v/>
      </c>
      <c r="Z14" s="26"/>
      <c r="AA14" s="25"/>
      <c r="AB14" s="25"/>
      <c r="AC14" s="25"/>
      <c r="AD14" s="25"/>
      <c r="AE14" s="25"/>
      <c r="AF14" s="25" t="str">
        <f t="shared" si="5"/>
        <v/>
      </c>
      <c r="AG14" s="25" t="str">
        <f t="shared" si="6"/>
        <v/>
      </c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</row>
    <row r="15" spans="1:68" s="18" customFormat="1" x14ac:dyDescent="0.25">
      <c r="A15" s="25" t="str">
        <f>IF(Intercomités2024!C32&lt;&gt;"",Intercomités2024!C32,"")</f>
        <v/>
      </c>
      <c r="B15" s="25" t="str">
        <f>IF(A15&lt;&gt;"",LEFT(VLOOKUP(A15,Licenciés!A:F,2,FALSE),20),"")</f>
        <v/>
      </c>
      <c r="C15" s="25" t="str">
        <f>IF(A15&lt;&gt;"",LEFT(VLOOKUP(A15,Licenciés!A:F,3,FALSE),15),"")</f>
        <v/>
      </c>
      <c r="D15" s="25"/>
      <c r="E15" s="25" t="str">
        <f>IF(A15&lt;&gt;"",LEFT(VLOOKUP(A15,Licenciés!A:F,5,FALSE),15),"")</f>
        <v/>
      </c>
      <c r="F15" s="25"/>
      <c r="G15" s="25" t="str">
        <f>IF(A15&lt;&gt;"",LEFT(VLOOKUP(A15,Licenciés!A:F,6,FALSE),15),"")</f>
        <v/>
      </c>
      <c r="H15" s="25"/>
      <c r="I15" s="25" t="str">
        <f>IF(A15&lt;&gt;"",503,"")</f>
        <v/>
      </c>
      <c r="J15" s="26"/>
      <c r="K15" s="26"/>
      <c r="L15" s="25"/>
      <c r="M15" s="25"/>
      <c r="N15" s="25"/>
      <c r="O15" s="25"/>
      <c r="P15" s="25"/>
      <c r="Q15" s="25" t="str">
        <f>IF(A15&lt;&gt;"",Intercomités2024!$C$4,"")</f>
        <v/>
      </c>
      <c r="R15" s="25" t="str">
        <f>IF(A15&lt;&gt;"",UPPER(Intercomités2024!$H$4),"")</f>
        <v/>
      </c>
      <c r="S15" s="25" t="str">
        <f t="shared" si="0"/>
        <v/>
      </c>
      <c r="T15" s="25" t="str">
        <f t="shared" si="1"/>
        <v/>
      </c>
      <c r="U15" s="25" t="str">
        <f t="shared" si="2"/>
        <v/>
      </c>
      <c r="V15" s="25" t="str">
        <f>IF(A15&lt;&gt;"",2,"")</f>
        <v/>
      </c>
      <c r="W15" s="25"/>
      <c r="X15" s="25" t="str">
        <f t="shared" si="3"/>
        <v/>
      </c>
      <c r="Y15" s="25" t="str">
        <f t="shared" si="4"/>
        <v/>
      </c>
      <c r="Z15" s="26"/>
      <c r="AA15" s="25"/>
      <c r="AB15" s="25"/>
      <c r="AC15" s="25"/>
      <c r="AD15" s="25"/>
      <c r="AE15" s="25"/>
      <c r="AF15" s="25" t="str">
        <f t="shared" si="5"/>
        <v/>
      </c>
      <c r="AG15" s="25" t="str">
        <f t="shared" si="6"/>
        <v/>
      </c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</row>
    <row r="16" spans="1:68" s="18" customFormat="1" x14ac:dyDescent="0.25">
      <c r="A16" s="25" t="str">
        <f>IF(Intercomités2024!C33&lt;&gt;"",Intercomités2024!C33,"")</f>
        <v/>
      </c>
      <c r="B16" s="25" t="str">
        <f>IF(A16&lt;&gt;"",LEFT(VLOOKUP(A16,Licenciés!A:F,2,FALSE),20),"")</f>
        <v/>
      </c>
      <c r="C16" s="25" t="str">
        <f>IF(A16&lt;&gt;"",LEFT(VLOOKUP(A16,Licenciés!A:F,3,FALSE),15),"")</f>
        <v/>
      </c>
      <c r="D16" s="25"/>
      <c r="E16" s="25" t="str">
        <f>IF(A16&lt;&gt;"",LEFT(VLOOKUP(A16,Licenciés!A:F,5,FALSE),15),"")</f>
        <v/>
      </c>
      <c r="F16" s="25"/>
      <c r="G16" s="25" t="str">
        <f>IF(A16&lt;&gt;"",LEFT(VLOOKUP(A16,Licenciés!A:F,6,FALSE),15),"")</f>
        <v/>
      </c>
      <c r="H16" s="25"/>
      <c r="I16" s="25" t="str">
        <f>IF(A16&lt;&gt;"",504,"")</f>
        <v/>
      </c>
      <c r="J16" s="26"/>
      <c r="K16" s="26"/>
      <c r="L16" s="25"/>
      <c r="M16" s="25"/>
      <c r="N16" s="25"/>
      <c r="O16" s="25"/>
      <c r="P16" s="25"/>
      <c r="Q16" s="25" t="str">
        <f>IF(A16&lt;&gt;"",Intercomités2024!$C$4,"")</f>
        <v/>
      </c>
      <c r="R16" s="25" t="str">
        <f>IF(A16&lt;&gt;"",UPPER(Intercomités2024!$H$4),"")</f>
        <v/>
      </c>
      <c r="S16" s="25" t="str">
        <f t="shared" si="0"/>
        <v/>
      </c>
      <c r="T16" s="25" t="str">
        <f t="shared" si="1"/>
        <v/>
      </c>
      <c r="U16" s="25" t="str">
        <f t="shared" si="2"/>
        <v/>
      </c>
      <c r="V16" s="25" t="str">
        <f t="shared" si="7"/>
        <v/>
      </c>
      <c r="W16" s="25"/>
      <c r="X16" s="25" t="str">
        <f t="shared" si="3"/>
        <v/>
      </c>
      <c r="Y16" s="25" t="str">
        <f t="shared" si="4"/>
        <v/>
      </c>
      <c r="Z16" s="26"/>
      <c r="AA16" s="25"/>
      <c r="AB16" s="25"/>
      <c r="AC16" s="25"/>
      <c r="AD16" s="25"/>
      <c r="AE16" s="25"/>
      <c r="AF16" s="25" t="str">
        <f t="shared" si="5"/>
        <v/>
      </c>
      <c r="AG16" s="25" t="str">
        <f t="shared" si="6"/>
        <v/>
      </c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</row>
    <row r="17" spans="1:68" s="18" customFormat="1" x14ac:dyDescent="0.25">
      <c r="A17" s="25" t="str">
        <f>IF(Intercomités2024!C34&lt;&gt;"",Intercomités2024!C34,"")</f>
        <v/>
      </c>
      <c r="B17" s="25" t="str">
        <f>IF(A17&lt;&gt;"",LEFT(VLOOKUP(A17,Licenciés!A:F,2,FALSE),20),"")</f>
        <v/>
      </c>
      <c r="C17" s="25" t="str">
        <f>IF(A17&lt;&gt;"",LEFT(VLOOKUP(A17,Licenciés!A:F,3,FALSE),15),"")</f>
        <v/>
      </c>
      <c r="D17" s="25"/>
      <c r="E17" s="25" t="str">
        <f>IF(A17&lt;&gt;"",LEFT(VLOOKUP(A17,Licenciés!A:F,5,FALSE),15),"")</f>
        <v/>
      </c>
      <c r="F17" s="25"/>
      <c r="G17" s="25" t="str">
        <f>IF(A17&lt;&gt;"",LEFT(VLOOKUP(A17,Licenciés!A:F,6,FALSE),15),"")</f>
        <v/>
      </c>
      <c r="H17" s="25"/>
      <c r="I17" s="25" t="str">
        <f>IF(A17&lt;&gt;"",504,"")</f>
        <v/>
      </c>
      <c r="J17" s="26"/>
      <c r="K17" s="26"/>
      <c r="L17" s="25"/>
      <c r="M17" s="25"/>
      <c r="N17" s="25"/>
      <c r="O17" s="25"/>
      <c r="P17" s="25"/>
      <c r="Q17" s="25" t="str">
        <f>IF(A17&lt;&gt;"",Intercomités2024!$C$4,"")</f>
        <v/>
      </c>
      <c r="R17" s="25" t="str">
        <f>IF(A17&lt;&gt;"",UPPER(Intercomités2024!$H$4),"")</f>
        <v/>
      </c>
      <c r="S17" s="25" t="str">
        <f t="shared" si="0"/>
        <v/>
      </c>
      <c r="T17" s="25" t="str">
        <f t="shared" si="1"/>
        <v/>
      </c>
      <c r="U17" s="25" t="str">
        <f t="shared" si="2"/>
        <v/>
      </c>
      <c r="V17" s="25" t="str">
        <f>IF(A17&lt;&gt;"",2,"")</f>
        <v/>
      </c>
      <c r="W17" s="25"/>
      <c r="X17" s="25" t="str">
        <f t="shared" si="3"/>
        <v/>
      </c>
      <c r="Y17" s="25" t="str">
        <f t="shared" si="4"/>
        <v/>
      </c>
      <c r="Z17" s="26"/>
      <c r="AA17" s="25"/>
      <c r="AB17" s="25"/>
      <c r="AC17" s="25"/>
      <c r="AD17" s="25"/>
      <c r="AE17" s="25"/>
      <c r="AF17" s="25" t="str">
        <f t="shared" si="5"/>
        <v/>
      </c>
      <c r="AG17" s="25" t="str">
        <f t="shared" si="6"/>
        <v/>
      </c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</row>
    <row r="18" spans="1:68" s="18" customFormat="1" x14ac:dyDescent="0.25">
      <c r="A18" s="25" t="str">
        <f>IF(Intercomités2024!C35&lt;&gt;"",Intercomités2024!C35,"")</f>
        <v/>
      </c>
      <c r="B18" s="25" t="str">
        <f>IF(A18&lt;&gt;"",LEFT(VLOOKUP(A18,Licenciés!A:F,2,FALSE),20),"")</f>
        <v/>
      </c>
      <c r="C18" s="25" t="str">
        <f>IF(A18&lt;&gt;"",LEFT(VLOOKUP(A18,Licenciés!A:F,3,FALSE),15),"")</f>
        <v/>
      </c>
      <c r="D18" s="25"/>
      <c r="E18" s="25" t="str">
        <f>IF(A18&lt;&gt;"",LEFT(VLOOKUP(A18,Licenciés!A:F,5,FALSE),15),"")</f>
        <v/>
      </c>
      <c r="F18" s="25"/>
      <c r="G18" s="25" t="str">
        <f>IF(A18&lt;&gt;"",LEFT(VLOOKUP(A18,Licenciés!A:F,6,FALSE),15),"")</f>
        <v/>
      </c>
      <c r="H18" s="25"/>
      <c r="I18" s="25" t="str">
        <f>IF(A18&lt;&gt;"",602,"")</f>
        <v/>
      </c>
      <c r="J18" s="26"/>
      <c r="K18" s="26"/>
      <c r="L18" s="25"/>
      <c r="M18" s="25"/>
      <c r="N18" s="25"/>
      <c r="O18" s="25"/>
      <c r="P18" s="25"/>
      <c r="Q18" s="25" t="str">
        <f>IF(A18&lt;&gt;"",Intercomités2024!$C$4,"")</f>
        <v/>
      </c>
      <c r="R18" s="25" t="str">
        <f>IF(A18&lt;&gt;"",UPPER(Intercomités2024!$H$4),"")</f>
        <v/>
      </c>
      <c r="S18" s="25" t="str">
        <f t="shared" si="0"/>
        <v/>
      </c>
      <c r="T18" s="25" t="str">
        <f t="shared" si="1"/>
        <v/>
      </c>
      <c r="U18" s="25" t="str">
        <f t="shared" si="2"/>
        <v/>
      </c>
      <c r="V18" s="25" t="str">
        <f t="shared" si="7"/>
        <v/>
      </c>
      <c r="W18" s="25"/>
      <c r="X18" s="25" t="str">
        <f t="shared" si="3"/>
        <v/>
      </c>
      <c r="Y18" s="25" t="str">
        <f t="shared" si="4"/>
        <v/>
      </c>
      <c r="Z18" s="26"/>
      <c r="AA18" s="25"/>
      <c r="AB18" s="25"/>
      <c r="AC18" s="25"/>
      <c r="AD18" s="25"/>
      <c r="AE18" s="25"/>
      <c r="AF18" s="25" t="str">
        <f t="shared" si="5"/>
        <v/>
      </c>
      <c r="AG18" s="25" t="str">
        <f t="shared" si="6"/>
        <v/>
      </c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</row>
    <row r="19" spans="1:68" s="18" customFormat="1" x14ac:dyDescent="0.25">
      <c r="A19" s="25" t="str">
        <f>IF(Intercomités2024!C36&lt;&gt;"",Intercomités2024!C36,"")</f>
        <v/>
      </c>
      <c r="B19" s="25" t="str">
        <f>IF(A19&lt;&gt;"",LEFT(VLOOKUP(A19,Licenciés!A:F,2,FALSE),20),"")</f>
        <v/>
      </c>
      <c r="C19" s="25" t="str">
        <f>IF(A19&lt;&gt;"",LEFT(VLOOKUP(A19,Licenciés!A:F,3,FALSE),15),"")</f>
        <v/>
      </c>
      <c r="D19" s="25"/>
      <c r="E19" s="25" t="str">
        <f>IF(A19&lt;&gt;"",LEFT(VLOOKUP(A19,Licenciés!A:F,5,FALSE),15),"")</f>
        <v/>
      </c>
      <c r="F19" s="25"/>
      <c r="G19" s="25" t="str">
        <f>IF(A19&lt;&gt;"",LEFT(VLOOKUP(A19,Licenciés!A:F,6,FALSE),15),"")</f>
        <v/>
      </c>
      <c r="H19" s="25"/>
      <c r="I19" s="25" t="str">
        <f>IF(A19&lt;&gt;"",602,"")</f>
        <v/>
      </c>
      <c r="J19" s="26"/>
      <c r="K19" s="26"/>
      <c r="L19" s="25"/>
      <c r="M19" s="25"/>
      <c r="N19" s="25"/>
      <c r="O19" s="25"/>
      <c r="P19" s="25"/>
      <c r="Q19" s="25" t="str">
        <f>IF(A19&lt;&gt;"",Intercomités2024!$C$4,"")</f>
        <v/>
      </c>
      <c r="R19" s="25" t="str">
        <f>IF(A19&lt;&gt;"",UPPER(Intercomités2024!$H$4),"")</f>
        <v/>
      </c>
      <c r="S19" s="25" t="str">
        <f t="shared" si="0"/>
        <v/>
      </c>
      <c r="T19" s="25" t="str">
        <f t="shared" si="1"/>
        <v/>
      </c>
      <c r="U19" s="25" t="str">
        <f t="shared" si="2"/>
        <v/>
      </c>
      <c r="V19" s="25" t="str">
        <f>IF(A19&lt;&gt;"",2,"")</f>
        <v/>
      </c>
      <c r="W19" s="25"/>
      <c r="X19" s="25" t="str">
        <f t="shared" si="3"/>
        <v/>
      </c>
      <c r="Y19" s="25" t="str">
        <f t="shared" si="4"/>
        <v/>
      </c>
      <c r="Z19" s="26"/>
      <c r="AA19" s="25"/>
      <c r="AB19" s="25"/>
      <c r="AC19" s="25"/>
      <c r="AD19" s="25"/>
      <c r="AE19" s="25"/>
      <c r="AF19" s="25" t="str">
        <f t="shared" si="5"/>
        <v/>
      </c>
      <c r="AG19" s="25" t="str">
        <f t="shared" si="6"/>
        <v/>
      </c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</row>
    <row r="20" spans="1:68" s="18" customFormat="1" x14ac:dyDescent="0.25">
      <c r="A20" s="25" t="str">
        <f>IF(Intercomités2024!C37&lt;&gt;"",Intercomités2024!C37,"")</f>
        <v/>
      </c>
      <c r="B20" s="25" t="str">
        <f>IF(A20&lt;&gt;"",LEFT(VLOOKUP(A20,Licenciés!A:F,2,FALSE),20),"")</f>
        <v/>
      </c>
      <c r="C20" s="25" t="str">
        <f>IF(A20&lt;&gt;"",LEFT(VLOOKUP(A20,Licenciés!A:F,3,FALSE),15),"")</f>
        <v/>
      </c>
      <c r="D20" s="25"/>
      <c r="E20" s="25" t="str">
        <f>IF(A20&lt;&gt;"",LEFT(VLOOKUP(A20,Licenciés!A:F,5,FALSE),15),"")</f>
        <v/>
      </c>
      <c r="F20" s="25"/>
      <c r="G20" s="25" t="str">
        <f>IF(A20&lt;&gt;"",LEFT(VLOOKUP(A20,Licenciés!A:F,6,FALSE),15),"")</f>
        <v/>
      </c>
      <c r="H20" s="25"/>
      <c r="I20" s="25" t="str">
        <f>IF(A20&lt;&gt;"",616,"")</f>
        <v/>
      </c>
      <c r="J20" s="26"/>
      <c r="K20" s="26"/>
      <c r="L20" s="25"/>
      <c r="M20" s="25"/>
      <c r="N20" s="25"/>
      <c r="O20" s="25"/>
      <c r="P20" s="25"/>
      <c r="Q20" s="25" t="str">
        <f>IF(A20&lt;&gt;"",Intercomités2024!$C$4,"")</f>
        <v/>
      </c>
      <c r="R20" s="25" t="str">
        <f>IF(A20&lt;&gt;"",UPPER(Intercomités2024!$H$4),"")</f>
        <v/>
      </c>
      <c r="S20" s="25" t="str">
        <f t="shared" si="0"/>
        <v/>
      </c>
      <c r="T20" s="25" t="str">
        <f t="shared" si="1"/>
        <v/>
      </c>
      <c r="U20" s="25" t="str">
        <f t="shared" si="2"/>
        <v/>
      </c>
      <c r="V20" s="25" t="str">
        <f t="shared" si="7"/>
        <v/>
      </c>
      <c r="W20" s="25"/>
      <c r="X20" s="25" t="str">
        <f t="shared" si="3"/>
        <v/>
      </c>
      <c r="Y20" s="25" t="str">
        <f t="shared" si="4"/>
        <v/>
      </c>
      <c r="Z20" s="26"/>
      <c r="AA20" s="25"/>
      <c r="AB20" s="25"/>
      <c r="AC20" s="25"/>
      <c r="AD20" s="25"/>
      <c r="AE20" s="25"/>
      <c r="AF20" s="25" t="str">
        <f t="shared" si="5"/>
        <v/>
      </c>
      <c r="AG20" s="25" t="str">
        <f t="shared" si="6"/>
        <v/>
      </c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</row>
    <row r="21" spans="1:68" s="18" customFormat="1" x14ac:dyDescent="0.25">
      <c r="A21" s="25" t="str">
        <f>IF(Intercomités2024!C38&lt;&gt;"",Intercomités2024!C38,"")</f>
        <v/>
      </c>
      <c r="B21" s="25" t="str">
        <f>IF(A21&lt;&gt;"",LEFT(VLOOKUP(A21,Licenciés!A:F,2,FALSE),20),"")</f>
        <v/>
      </c>
      <c r="C21" s="25" t="str">
        <f>IF(A21&lt;&gt;"",LEFT(VLOOKUP(A21,Licenciés!A:F,3,FALSE),15),"")</f>
        <v/>
      </c>
      <c r="D21" s="25"/>
      <c r="E21" s="25" t="str">
        <f>IF(A21&lt;&gt;"",LEFT(VLOOKUP(A21,Licenciés!A:F,5,FALSE),15),"")</f>
        <v/>
      </c>
      <c r="F21" s="25"/>
      <c r="G21" s="25" t="str">
        <f>IF(A21&lt;&gt;"",LEFT(VLOOKUP(A21,Licenciés!A:F,6,FALSE),15),"")</f>
        <v/>
      </c>
      <c r="H21" s="25"/>
      <c r="I21" s="25" t="str">
        <f>IF(A21&lt;&gt;"",616,"")</f>
        <v/>
      </c>
      <c r="J21" s="26"/>
      <c r="K21" s="26"/>
      <c r="L21" s="25"/>
      <c r="M21" s="25"/>
      <c r="N21" s="25"/>
      <c r="O21" s="25"/>
      <c r="P21" s="25"/>
      <c r="Q21" s="25" t="str">
        <f>IF(A21&lt;&gt;"",Intercomités2024!$C$4,"")</f>
        <v/>
      </c>
      <c r="R21" s="25" t="str">
        <f>IF(A21&lt;&gt;"",UPPER(Intercomités2024!$H$4),"")</f>
        <v/>
      </c>
      <c r="S21" s="25" t="str">
        <f t="shared" si="0"/>
        <v/>
      </c>
      <c r="T21" s="25" t="str">
        <f t="shared" si="1"/>
        <v/>
      </c>
      <c r="U21" s="25" t="str">
        <f t="shared" si="2"/>
        <v/>
      </c>
      <c r="V21" s="25" t="str">
        <f>IF(A21&lt;&gt;"",2,"")</f>
        <v/>
      </c>
      <c r="W21" s="25"/>
      <c r="X21" s="25" t="str">
        <f t="shared" si="3"/>
        <v/>
      </c>
      <c r="Y21" s="25" t="str">
        <f t="shared" si="4"/>
        <v/>
      </c>
      <c r="Z21" s="26"/>
      <c r="AA21" s="25"/>
      <c r="AB21" s="25"/>
      <c r="AC21" s="25"/>
      <c r="AD21" s="25"/>
      <c r="AE21" s="25"/>
      <c r="AF21" s="25" t="str">
        <f t="shared" si="5"/>
        <v/>
      </c>
      <c r="AG21" s="25" t="str">
        <f t="shared" si="6"/>
        <v/>
      </c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</row>
    <row r="22" spans="1:68" s="18" customFormat="1" x14ac:dyDescent="0.25">
      <c r="A22" s="25" t="str">
        <f>IF(Intercomités2024!C39&lt;&gt;"",Intercomités2024!C39,"")</f>
        <v/>
      </c>
      <c r="B22" s="25" t="str">
        <f>IF(A22&lt;&gt;"",LEFT(VLOOKUP(A22,Licenciés!A:F,2,FALSE),20),"")</f>
        <v/>
      </c>
      <c r="C22" s="25" t="str">
        <f>IF(A22&lt;&gt;"",LEFT(VLOOKUP(A22,Licenciés!A:F,3,FALSE),15),"")</f>
        <v/>
      </c>
      <c r="D22" s="25"/>
      <c r="E22" s="25" t="str">
        <f>IF(A22&lt;&gt;"",LEFT(VLOOKUP(A22,Licenciés!A:F,5,FALSE),15),"")</f>
        <v/>
      </c>
      <c r="F22" s="25"/>
      <c r="G22" s="25" t="str">
        <f>IF(A22&lt;&gt;"",LEFT(VLOOKUP(A22,Licenciés!A:F,6,FALSE),15),"")</f>
        <v/>
      </c>
      <c r="H22" s="25"/>
      <c r="I22" s="25" t="str">
        <f>IF(A22&lt;&gt;"",632,"")</f>
        <v/>
      </c>
      <c r="J22" s="26"/>
      <c r="K22" s="26"/>
      <c r="L22" s="25"/>
      <c r="M22" s="25"/>
      <c r="N22" s="25"/>
      <c r="O22" s="25"/>
      <c r="P22" s="25"/>
      <c r="Q22" s="25" t="str">
        <f>IF(A22&lt;&gt;"",Intercomités2024!$C$4,"")</f>
        <v/>
      </c>
      <c r="R22" s="25" t="str">
        <f>IF(A22&lt;&gt;"",UPPER(Intercomités2024!$H$4),"")</f>
        <v/>
      </c>
      <c r="S22" s="25" t="str">
        <f t="shared" si="0"/>
        <v/>
      </c>
      <c r="T22" s="25" t="str">
        <f t="shared" si="1"/>
        <v/>
      </c>
      <c r="U22" s="25" t="str">
        <f t="shared" si="2"/>
        <v/>
      </c>
      <c r="V22" s="25" t="str">
        <f t="shared" si="7"/>
        <v/>
      </c>
      <c r="W22" s="25"/>
      <c r="X22" s="25" t="str">
        <f t="shared" si="3"/>
        <v/>
      </c>
      <c r="Y22" s="25" t="str">
        <f t="shared" si="4"/>
        <v/>
      </c>
      <c r="Z22" s="26"/>
      <c r="AA22" s="25"/>
      <c r="AB22" s="25"/>
      <c r="AC22" s="25"/>
      <c r="AD22" s="25"/>
      <c r="AE22" s="25"/>
      <c r="AF22" s="25" t="str">
        <f t="shared" si="5"/>
        <v/>
      </c>
      <c r="AG22" s="25" t="str">
        <f t="shared" si="6"/>
        <v/>
      </c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</row>
    <row r="23" spans="1:68" s="18" customFormat="1" x14ac:dyDescent="0.25">
      <c r="A23" s="25" t="str">
        <f>IF(Intercomités2024!C40&lt;&gt;"",Intercomités2024!C40,"")</f>
        <v/>
      </c>
      <c r="B23" s="25" t="str">
        <f>IF(A23&lt;&gt;"",LEFT(VLOOKUP(A23,Licenciés!A:F,2,FALSE),20),"")</f>
        <v/>
      </c>
      <c r="C23" s="25" t="str">
        <f>IF(A23&lt;&gt;"",LEFT(VLOOKUP(A23,Licenciés!A:F,3,FALSE),15),"")</f>
        <v/>
      </c>
      <c r="D23" s="25"/>
      <c r="E23" s="25" t="str">
        <f>IF(A23&lt;&gt;"",LEFT(VLOOKUP(A23,Licenciés!A:F,5,FALSE),15),"")</f>
        <v/>
      </c>
      <c r="F23" s="25"/>
      <c r="G23" s="25" t="str">
        <f>IF(A23&lt;&gt;"",LEFT(VLOOKUP(A23,Licenciés!A:F,6,FALSE),15),"")</f>
        <v/>
      </c>
      <c r="H23" s="25"/>
      <c r="I23" s="25" t="str">
        <f>IF(A23&lt;&gt;"",632,"")</f>
        <v/>
      </c>
      <c r="J23" s="26"/>
      <c r="K23" s="26"/>
      <c r="L23" s="25"/>
      <c r="M23" s="25"/>
      <c r="N23" s="25"/>
      <c r="O23" s="25"/>
      <c r="P23" s="25"/>
      <c r="Q23" s="25" t="str">
        <f>IF(A23&lt;&gt;"",Intercomités2024!$C$4,"")</f>
        <v/>
      </c>
      <c r="R23" s="25" t="str">
        <f>IF(A23&lt;&gt;"",UPPER(Intercomités2024!$H$4),"")</f>
        <v/>
      </c>
      <c r="S23" s="25" t="str">
        <f t="shared" si="0"/>
        <v/>
      </c>
      <c r="T23" s="25" t="str">
        <f t="shared" si="1"/>
        <v/>
      </c>
      <c r="U23" s="25" t="str">
        <f t="shared" si="2"/>
        <v/>
      </c>
      <c r="V23" s="25" t="str">
        <f>IF(A23&lt;&gt;"",2,"")</f>
        <v/>
      </c>
      <c r="W23" s="25"/>
      <c r="X23" s="25" t="str">
        <f t="shared" si="3"/>
        <v/>
      </c>
      <c r="Y23" s="25" t="str">
        <f t="shared" si="4"/>
        <v/>
      </c>
      <c r="Z23" s="26"/>
      <c r="AA23" s="25"/>
      <c r="AB23" s="25"/>
      <c r="AC23" s="25"/>
      <c r="AD23" s="25"/>
      <c r="AE23" s="25"/>
      <c r="AF23" s="25" t="str">
        <f t="shared" si="5"/>
        <v/>
      </c>
      <c r="AG23" s="25" t="str">
        <f t="shared" si="6"/>
        <v/>
      </c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</row>
    <row r="24" spans="1:68" s="18" customFormat="1" x14ac:dyDescent="0.25">
      <c r="A24" s="25" t="str">
        <f>IF(Intercomités2024!C41&lt;&gt;"",Intercomités2024!C41,"")</f>
        <v/>
      </c>
      <c r="B24" s="25" t="str">
        <f>IF(A24&lt;&gt;"",LEFT(VLOOKUP(A24,Licenciés!A:F,2,FALSE),20),"")</f>
        <v/>
      </c>
      <c r="C24" s="25" t="str">
        <f>IF(A24&lt;&gt;"",LEFT(VLOOKUP(A24,Licenciés!A:F,3,FALSE),15),"")</f>
        <v/>
      </c>
      <c r="D24" s="25"/>
      <c r="E24" s="25" t="str">
        <f>IF(A24&lt;&gt;"",LEFT(VLOOKUP(A24,Licenciés!A:F,5,FALSE),15),"")</f>
        <v/>
      </c>
      <c r="F24" s="25"/>
      <c r="G24" s="25" t="str">
        <f>IF(A24&lt;&gt;"",LEFT(VLOOKUP(A24,Licenciés!A:F,6,FALSE),15),"")</f>
        <v/>
      </c>
      <c r="H24" s="25"/>
      <c r="I24" s="25" t="str">
        <f>IF(A24&lt;&gt;"",640,"")</f>
        <v/>
      </c>
      <c r="J24" s="26"/>
      <c r="K24" s="26"/>
      <c r="L24" s="25"/>
      <c r="M24" s="25"/>
      <c r="N24" s="25"/>
      <c r="O24" s="25"/>
      <c r="P24" s="25"/>
      <c r="Q24" s="25" t="str">
        <f>IF(A24&lt;&gt;"",Intercomités2024!$C$4,"")</f>
        <v/>
      </c>
      <c r="R24" s="25" t="str">
        <f>IF(A24&lt;&gt;"",UPPER(Intercomités2024!$H$4),"")</f>
        <v/>
      </c>
      <c r="S24" s="25" t="str">
        <f t="shared" si="0"/>
        <v/>
      </c>
      <c r="T24" s="25" t="str">
        <f t="shared" si="1"/>
        <v/>
      </c>
      <c r="U24" s="25" t="str">
        <f t="shared" si="2"/>
        <v/>
      </c>
      <c r="V24" s="25" t="str">
        <f t="shared" si="7"/>
        <v/>
      </c>
      <c r="W24" s="25"/>
      <c r="X24" s="25" t="str">
        <f t="shared" si="3"/>
        <v/>
      </c>
      <c r="Y24" s="25" t="str">
        <f t="shared" si="4"/>
        <v/>
      </c>
      <c r="Z24" s="26"/>
      <c r="AA24" s="25"/>
      <c r="AB24" s="25"/>
      <c r="AC24" s="25"/>
      <c r="AD24" s="25"/>
      <c r="AE24" s="25"/>
      <c r="AF24" s="25" t="str">
        <f t="shared" si="5"/>
        <v/>
      </c>
      <c r="AG24" s="25" t="str">
        <f t="shared" si="6"/>
        <v/>
      </c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</row>
    <row r="25" spans="1:68" s="18" customFormat="1" x14ac:dyDescent="0.25">
      <c r="A25" s="25" t="str">
        <f>IF(Intercomités2024!C42&lt;&gt;"",Intercomités2024!C42,"")</f>
        <v/>
      </c>
      <c r="B25" s="25" t="str">
        <f>IF(A25&lt;&gt;"",LEFT(VLOOKUP(A25,Licenciés!A:F,2,FALSE),20),"")</f>
        <v/>
      </c>
      <c r="C25" s="25" t="str">
        <f>IF(A25&lt;&gt;"",LEFT(VLOOKUP(A25,Licenciés!A:F,3,FALSE),15),"")</f>
        <v/>
      </c>
      <c r="D25" s="25"/>
      <c r="E25" s="25" t="str">
        <f>IF(A25&lt;&gt;"",LEFT(VLOOKUP(A25,Licenciés!A:F,5,FALSE),15),"")</f>
        <v/>
      </c>
      <c r="F25" s="25"/>
      <c r="G25" s="25" t="str">
        <f>IF(A25&lt;&gt;"",LEFT(VLOOKUP(A25,Licenciés!A:F,6,FALSE),15),"")</f>
        <v/>
      </c>
      <c r="H25" s="25"/>
      <c r="I25" s="25" t="str">
        <f>IF(A25&lt;&gt;"",640,"")</f>
        <v/>
      </c>
      <c r="J25" s="26"/>
      <c r="K25" s="26"/>
      <c r="L25" s="25"/>
      <c r="M25" s="25"/>
      <c r="N25" s="25"/>
      <c r="O25" s="25"/>
      <c r="P25" s="25"/>
      <c r="Q25" s="25" t="str">
        <f>IF(A25&lt;&gt;"",Intercomités2024!$C$4,"")</f>
        <v/>
      </c>
      <c r="R25" s="25" t="str">
        <f>IF(A25&lt;&gt;"",UPPER(Intercomités2024!$H$4),"")</f>
        <v/>
      </c>
      <c r="S25" s="25" t="str">
        <f t="shared" si="0"/>
        <v/>
      </c>
      <c r="T25" s="25" t="str">
        <f t="shared" si="1"/>
        <v/>
      </c>
      <c r="U25" s="25" t="str">
        <f t="shared" si="2"/>
        <v/>
      </c>
      <c r="V25" s="25" t="str">
        <f>IF(A25&lt;&gt;"",2,"")</f>
        <v/>
      </c>
      <c r="W25" s="25"/>
      <c r="X25" s="25" t="str">
        <f t="shared" si="3"/>
        <v/>
      </c>
      <c r="Y25" s="25" t="str">
        <f t="shared" si="4"/>
        <v/>
      </c>
      <c r="Z25" s="26"/>
      <c r="AA25" s="25"/>
      <c r="AB25" s="25"/>
      <c r="AC25" s="25"/>
      <c r="AD25" s="25"/>
      <c r="AE25" s="25"/>
      <c r="AF25" s="25" t="str">
        <f t="shared" si="5"/>
        <v/>
      </c>
      <c r="AG25" s="25" t="str">
        <f t="shared" si="6"/>
        <v/>
      </c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</row>
    <row r="26" spans="1:68" s="18" customFormat="1" x14ac:dyDescent="0.25">
      <c r="A26" s="25" t="str">
        <f>IF(Intercomités2024!C43&lt;&gt;"",Intercomités2024!C43,"")</f>
        <v/>
      </c>
      <c r="B26" s="25" t="str">
        <f>IF(A26&lt;&gt;"",LEFT(VLOOKUP(A26,Licenciés!A:F,2,FALSE),20),"")</f>
        <v/>
      </c>
      <c r="C26" s="25" t="str">
        <f>IF(A26&lt;&gt;"",LEFT(VLOOKUP(A26,Licenciés!A:F,3,FALSE),15),"")</f>
        <v/>
      </c>
      <c r="D26" s="25"/>
      <c r="E26" s="25" t="str">
        <f>IF(A26&lt;&gt;"",LEFT(VLOOKUP(A26,Licenciés!A:F,5,FALSE),15),"")</f>
        <v/>
      </c>
      <c r="F26" s="25"/>
      <c r="G26" s="25" t="str">
        <f>IF(A26&lt;&gt;"",LEFT(VLOOKUP(A26,Licenciés!A:F,6,FALSE),15),"")</f>
        <v/>
      </c>
      <c r="H26" s="25"/>
      <c r="I26" s="25" t="str">
        <f>IF(A26&lt;&gt;"",902,"")</f>
        <v/>
      </c>
      <c r="J26" s="26"/>
      <c r="K26" s="26"/>
      <c r="L26" s="25"/>
      <c r="M26" s="25"/>
      <c r="N26" s="25"/>
      <c r="O26" s="25"/>
      <c r="P26" s="25"/>
      <c r="Q26" s="25" t="str">
        <f>IF(A26&lt;&gt;"",Intercomités2024!$C$4,"")</f>
        <v/>
      </c>
      <c r="R26" s="25" t="str">
        <f>IF(A26&lt;&gt;"",UPPER(Intercomités2024!$H$4),"")</f>
        <v/>
      </c>
      <c r="S26" s="25" t="str">
        <f t="shared" si="0"/>
        <v/>
      </c>
      <c r="T26" s="25" t="str">
        <f t="shared" si="1"/>
        <v/>
      </c>
      <c r="U26" s="25" t="str">
        <f t="shared" si="2"/>
        <v/>
      </c>
      <c r="V26" s="25" t="str">
        <f t="shared" si="7"/>
        <v/>
      </c>
      <c r="W26" s="25"/>
      <c r="X26" s="25" t="str">
        <f t="shared" si="3"/>
        <v/>
      </c>
      <c r="Y26" s="25" t="str">
        <f t="shared" si="4"/>
        <v/>
      </c>
      <c r="Z26" s="26"/>
      <c r="AA26" s="25"/>
      <c r="AB26" s="25"/>
      <c r="AC26" s="25"/>
      <c r="AD26" s="25"/>
      <c r="AE26" s="25"/>
      <c r="AF26" s="25" t="str">
        <f t="shared" si="5"/>
        <v/>
      </c>
      <c r="AG26" s="25" t="str">
        <f t="shared" si="6"/>
        <v/>
      </c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</row>
    <row r="27" spans="1:68" s="18" customFormat="1" x14ac:dyDescent="0.25">
      <c r="A27" s="25" t="str">
        <f>IF(Intercomités2024!C44&lt;&gt;"",Intercomités2024!C44,"")</f>
        <v/>
      </c>
      <c r="B27" s="25" t="str">
        <f>IF(A27&lt;&gt;"",LEFT(VLOOKUP(A27,Licenciés!A:F,2,FALSE),20),"")</f>
        <v/>
      </c>
      <c r="C27" s="25" t="str">
        <f>IF(A27&lt;&gt;"",LEFT(VLOOKUP(A27,Licenciés!A:F,3,FALSE),15),"")</f>
        <v/>
      </c>
      <c r="D27" s="25"/>
      <c r="E27" s="25" t="str">
        <f>IF(A27&lt;&gt;"",LEFT(VLOOKUP(A27,Licenciés!A:F,5,FALSE),15),"")</f>
        <v/>
      </c>
      <c r="F27" s="25"/>
      <c r="G27" s="25" t="str">
        <f>IF(A27&lt;&gt;"",LEFT(VLOOKUP(A27,Licenciés!A:F,6,FALSE),15),"")</f>
        <v/>
      </c>
      <c r="H27" s="25"/>
      <c r="I27" s="25" t="str">
        <f>IF(A27&lt;&gt;"",902,"")</f>
        <v/>
      </c>
      <c r="J27" s="26"/>
      <c r="K27" s="26"/>
      <c r="L27" s="25"/>
      <c r="M27" s="25"/>
      <c r="N27" s="25"/>
      <c r="O27" s="25"/>
      <c r="P27" s="25"/>
      <c r="Q27" s="25" t="str">
        <f>IF(A27&lt;&gt;"",Intercomités2024!$C$4,"")</f>
        <v/>
      </c>
      <c r="R27" s="25" t="str">
        <f>IF(A27&lt;&gt;"",UPPER(Intercomités2024!$H$4),"")</f>
        <v/>
      </c>
      <c r="S27" s="25" t="str">
        <f t="shared" si="0"/>
        <v/>
      </c>
      <c r="T27" s="25" t="str">
        <f t="shared" si="1"/>
        <v/>
      </c>
      <c r="U27" s="25" t="str">
        <f t="shared" si="2"/>
        <v/>
      </c>
      <c r="V27" s="25" t="str">
        <f>IF(A27&lt;&gt;"",2,"")</f>
        <v/>
      </c>
      <c r="W27" s="25"/>
      <c r="X27" s="25" t="str">
        <f t="shared" si="3"/>
        <v/>
      </c>
      <c r="Y27" s="25" t="str">
        <f t="shared" si="4"/>
        <v/>
      </c>
      <c r="Z27" s="26"/>
      <c r="AA27" s="25"/>
      <c r="AB27" s="25"/>
      <c r="AC27" s="25"/>
      <c r="AD27" s="25"/>
      <c r="AE27" s="25"/>
      <c r="AF27" s="25" t="str">
        <f t="shared" si="5"/>
        <v/>
      </c>
      <c r="AG27" s="25" t="str">
        <f t="shared" si="6"/>
        <v/>
      </c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</row>
    <row r="28" spans="1:68" x14ac:dyDescent="0.25">
      <c r="A28" s="27" t="str">
        <f>IF(Intercomités2024!$H21&lt;&gt;"",Intercomités2024!$H21,"")</f>
        <v/>
      </c>
      <c r="B28" s="27" t="str">
        <f>IF(A28&lt;&gt;"",LEFT(VLOOKUP(A28,Licenciés!A:F,2,FALSE),20),"")</f>
        <v/>
      </c>
      <c r="C28" s="27" t="str">
        <f>IF(A28&lt;&gt;"",LEFT(VLOOKUP(A28,Licenciés!A:F,3,FALSE),15),"")</f>
        <v/>
      </c>
      <c r="D28" s="27"/>
      <c r="E28" s="27" t="str">
        <f>IF(A28&lt;&gt;"",LEFT(VLOOKUP(A28,Licenciés!A:F,5,FALSE),15),"")</f>
        <v/>
      </c>
      <c r="F28" s="27"/>
      <c r="G28" s="27" t="str">
        <f>IF(A28&lt;&gt;"",LEFT(VLOOKUP(A28,Licenciés!A:F,6,FALSE),15),"")</f>
        <v/>
      </c>
      <c r="H28" s="27"/>
      <c r="I28" s="27" t="str">
        <f>IF(A28&lt;&gt;"",104,"")</f>
        <v/>
      </c>
      <c r="J28" s="28"/>
      <c r="K28" s="28"/>
      <c r="L28" s="27"/>
      <c r="M28" s="27"/>
      <c r="N28" s="27"/>
      <c r="O28" s="27"/>
      <c r="P28" s="27"/>
      <c r="Q28" s="27" t="str">
        <f>IF(A28&lt;&gt;"",Intercomités2024!$C$4,"")</f>
        <v/>
      </c>
      <c r="R28" s="27" t="str">
        <f>IF(A28&lt;&gt;"",UPPER(Intercomités2024!$H$4),"")</f>
        <v/>
      </c>
      <c r="S28" s="27" t="str">
        <f>IF(A28&lt;&gt;"","U14M","")</f>
        <v/>
      </c>
      <c r="T28" s="27" t="str">
        <f>IF(A28&lt;&gt;"","M","")</f>
        <v/>
      </c>
      <c r="U28" s="27" t="str">
        <f t="shared" si="2"/>
        <v/>
      </c>
      <c r="V28" s="27" t="str">
        <f t="shared" si="7"/>
        <v/>
      </c>
      <c r="W28" s="27"/>
      <c r="X28" s="27" t="str">
        <f t="shared" si="3"/>
        <v/>
      </c>
      <c r="Y28" s="27" t="str">
        <f>IF(A28&lt;&gt;"","M","")</f>
        <v/>
      </c>
      <c r="Z28" s="28"/>
      <c r="AA28" s="27"/>
      <c r="AB28" s="27"/>
      <c r="AC28" s="27"/>
      <c r="AD28" s="27"/>
      <c r="AE28" s="27"/>
      <c r="AF28" s="27" t="str">
        <f>IF(A28&lt;&gt;"","BE","")</f>
        <v/>
      </c>
      <c r="AG28" s="27" t="str">
        <f>IF(A28&lt;&gt;"","M","")</f>
        <v/>
      </c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</row>
    <row r="29" spans="1:68" x14ac:dyDescent="0.25">
      <c r="A29" s="27" t="str">
        <f>IF(Intercomités2024!$H22&lt;&gt;"",Intercomités2024!$H22,"")</f>
        <v/>
      </c>
      <c r="B29" s="27" t="str">
        <f>IF(A29&lt;&gt;"",LEFT(VLOOKUP(A29,Licenciés!A:F,2,FALSE),20),"")</f>
        <v/>
      </c>
      <c r="C29" s="27" t="str">
        <f>IF(A29&lt;&gt;"",LEFT(VLOOKUP(A29,Licenciés!A:F,3,FALSE),15),"")</f>
        <v/>
      </c>
      <c r="D29" s="27"/>
      <c r="E29" s="27" t="str">
        <f>IF(A29&lt;&gt;"",LEFT(VLOOKUP(A29,Licenciés!A:F,5,FALSE),15),"")</f>
        <v/>
      </c>
      <c r="F29" s="27"/>
      <c r="G29" s="27" t="str">
        <f>IF(A29&lt;&gt;"",LEFT(VLOOKUP(A29,Licenciés!A:F,6,FALSE),15),"")</f>
        <v/>
      </c>
      <c r="H29" s="27"/>
      <c r="I29" s="27" t="str">
        <f>IF(A29&lt;&gt;"",104,"")</f>
        <v/>
      </c>
      <c r="J29" s="28"/>
      <c r="K29" s="28"/>
      <c r="L29" s="27"/>
      <c r="M29" s="27"/>
      <c r="N29" s="27"/>
      <c r="O29" s="27"/>
      <c r="P29" s="27"/>
      <c r="Q29" s="27" t="str">
        <f>IF(A29&lt;&gt;"",Intercomités2024!$C$4,"")</f>
        <v/>
      </c>
      <c r="R29" s="27" t="str">
        <f>IF(A29&lt;&gt;"",UPPER(Intercomités2024!$H$4),"")</f>
        <v/>
      </c>
      <c r="S29" s="27" t="str">
        <f t="shared" ref="S29:S51" si="8">IF(A29&lt;&gt;"","U14M","")</f>
        <v/>
      </c>
      <c r="T29" s="27" t="str">
        <f t="shared" ref="T29:T51" si="9">IF(A29&lt;&gt;"","M","")</f>
        <v/>
      </c>
      <c r="U29" s="27" t="str">
        <f t="shared" si="2"/>
        <v/>
      </c>
      <c r="V29" s="27" t="str">
        <f>IF(A29&lt;&gt;"",2,"")</f>
        <v/>
      </c>
      <c r="W29" s="27"/>
      <c r="X29" s="27" t="str">
        <f t="shared" si="3"/>
        <v/>
      </c>
      <c r="Y29" s="27" t="str">
        <f t="shared" ref="Y29:Y51" si="10">IF(A29&lt;&gt;"","M","")</f>
        <v/>
      </c>
      <c r="Z29" s="28"/>
      <c r="AA29" s="27"/>
      <c r="AB29" s="27"/>
      <c r="AC29" s="27"/>
      <c r="AD29" s="27"/>
      <c r="AE29" s="27"/>
      <c r="AF29" s="27" t="str">
        <f t="shared" ref="AF29:AF51" si="11">IF(A29&lt;&gt;"","BE","")</f>
        <v/>
      </c>
      <c r="AG29" s="27" t="str">
        <f t="shared" ref="AG29:AG51" si="12">IF(A29&lt;&gt;"","M","")</f>
        <v/>
      </c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</row>
    <row r="30" spans="1:68" x14ac:dyDescent="0.25">
      <c r="A30" s="27" t="str">
        <f>IF(Intercomités2024!$H23&lt;&gt;"",Intercomités2024!$H23,"")</f>
        <v/>
      </c>
      <c r="B30" s="27" t="str">
        <f>IF(A30&lt;&gt;"",LEFT(VLOOKUP(A30,Licenciés!A:F,2,FALSE),20),"")</f>
        <v/>
      </c>
      <c r="C30" s="27" t="str">
        <f>IF(A30&lt;&gt;"",LEFT(VLOOKUP(A30,Licenciés!A:F,3,FALSE),15),"")</f>
        <v/>
      </c>
      <c r="D30" s="27"/>
      <c r="E30" s="27" t="str">
        <f>IF(A30&lt;&gt;"",LEFT(VLOOKUP(A30,Licenciés!A:F,5,FALSE),15),"")</f>
        <v/>
      </c>
      <c r="F30" s="27"/>
      <c r="G30" s="27" t="str">
        <f>IF(A30&lt;&gt;"",LEFT(VLOOKUP(A30,Licenciés!A:F,6,FALSE),15),"")</f>
        <v/>
      </c>
      <c r="H30" s="27"/>
      <c r="I30" s="27" t="str">
        <f>IF(A30&lt;&gt;"",210,"")</f>
        <v/>
      </c>
      <c r="J30" s="28"/>
      <c r="K30" s="28"/>
      <c r="L30" s="27"/>
      <c r="M30" s="27"/>
      <c r="N30" s="27"/>
      <c r="O30" s="27"/>
      <c r="P30" s="27"/>
      <c r="Q30" s="27" t="str">
        <f>IF(A30&lt;&gt;"",Intercomités2024!$C$4,"")</f>
        <v/>
      </c>
      <c r="R30" s="27" t="str">
        <f>IF(A30&lt;&gt;"",UPPER(Intercomités2024!$H$4),"")</f>
        <v/>
      </c>
      <c r="S30" s="27" t="str">
        <f t="shared" si="8"/>
        <v/>
      </c>
      <c r="T30" s="27" t="str">
        <f t="shared" si="9"/>
        <v/>
      </c>
      <c r="U30" s="27" t="str">
        <f t="shared" si="2"/>
        <v/>
      </c>
      <c r="V30" s="27" t="str">
        <f t="shared" si="7"/>
        <v/>
      </c>
      <c r="W30" s="27"/>
      <c r="X30" s="27" t="str">
        <f t="shared" si="3"/>
        <v/>
      </c>
      <c r="Y30" s="27" t="str">
        <f t="shared" si="10"/>
        <v/>
      </c>
      <c r="Z30" s="28"/>
      <c r="AA30" s="27"/>
      <c r="AB30" s="27"/>
      <c r="AC30" s="27"/>
      <c r="AD30" s="27"/>
      <c r="AE30" s="27"/>
      <c r="AF30" s="27" t="str">
        <f t="shared" si="11"/>
        <v/>
      </c>
      <c r="AG30" s="27" t="str">
        <f t="shared" si="12"/>
        <v/>
      </c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</row>
    <row r="31" spans="1:68" x14ac:dyDescent="0.25">
      <c r="A31" s="27" t="str">
        <f>IF(Intercomités2024!$H24&lt;&gt;"",Intercomités2024!$H24,"")</f>
        <v/>
      </c>
      <c r="B31" s="27" t="str">
        <f>IF(A31&lt;&gt;"",LEFT(VLOOKUP(A31,Licenciés!A:F,2,FALSE),20),"")</f>
        <v/>
      </c>
      <c r="C31" s="27" t="str">
        <f>IF(A31&lt;&gt;"",LEFT(VLOOKUP(A31,Licenciés!A:F,3,FALSE),15),"")</f>
        <v/>
      </c>
      <c r="D31" s="27"/>
      <c r="E31" s="27" t="str">
        <f>IF(A31&lt;&gt;"",LEFT(VLOOKUP(A31,Licenciés!A:F,5,FALSE),15),"")</f>
        <v/>
      </c>
      <c r="F31" s="27"/>
      <c r="G31" s="27" t="str">
        <f>IF(A31&lt;&gt;"",LEFT(VLOOKUP(A31,Licenciés!A:F,6,FALSE),15),"")</f>
        <v/>
      </c>
      <c r="H31" s="27"/>
      <c r="I31" s="27" t="str">
        <f>IF(A31&lt;&gt;"",210,"")</f>
        <v/>
      </c>
      <c r="J31" s="28"/>
      <c r="K31" s="28"/>
      <c r="L31" s="27"/>
      <c r="M31" s="27"/>
      <c r="N31" s="27"/>
      <c r="O31" s="27"/>
      <c r="P31" s="27"/>
      <c r="Q31" s="27" t="str">
        <f>IF(A31&lt;&gt;"",Intercomités2024!$C$4,"")</f>
        <v/>
      </c>
      <c r="R31" s="27" t="str">
        <f>IF(A31&lt;&gt;"",UPPER(Intercomités2024!$H$4),"")</f>
        <v/>
      </c>
      <c r="S31" s="27" t="str">
        <f t="shared" si="8"/>
        <v/>
      </c>
      <c r="T31" s="27" t="str">
        <f t="shared" si="9"/>
        <v/>
      </c>
      <c r="U31" s="27" t="str">
        <f t="shared" si="2"/>
        <v/>
      </c>
      <c r="V31" s="27" t="str">
        <f t="shared" ref="V31" si="13">IF(A31&lt;&gt;"",2,"")</f>
        <v/>
      </c>
      <c r="W31" s="27"/>
      <c r="X31" s="27" t="str">
        <f t="shared" si="3"/>
        <v/>
      </c>
      <c r="Y31" s="27" t="str">
        <f t="shared" si="10"/>
        <v/>
      </c>
      <c r="Z31" s="28"/>
      <c r="AA31" s="27"/>
      <c r="AB31" s="27"/>
      <c r="AC31" s="27"/>
      <c r="AD31" s="27"/>
      <c r="AE31" s="27"/>
      <c r="AF31" s="27" t="str">
        <f t="shared" si="11"/>
        <v/>
      </c>
      <c r="AG31" s="27" t="str">
        <f t="shared" si="12"/>
        <v/>
      </c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</row>
    <row r="32" spans="1:68" x14ac:dyDescent="0.25">
      <c r="A32" s="27" t="str">
        <f>IF(Intercomités2024!$H25&lt;&gt;"",Intercomités2024!$H25,"")</f>
        <v/>
      </c>
      <c r="B32" s="27" t="str">
        <f>IF(A32&lt;&gt;"",LEFT(VLOOKUP(A32,Licenciés!A:F,2,FALSE),20),"")</f>
        <v/>
      </c>
      <c r="C32" s="27" t="str">
        <f>IF(A32&lt;&gt;"",LEFT(VLOOKUP(A32,Licenciés!A:F,3,FALSE),15),"")</f>
        <v/>
      </c>
      <c r="D32" s="27"/>
      <c r="E32" s="27" t="str">
        <f>IF(A32&lt;&gt;"",LEFT(VLOOKUP(A32,Licenciés!A:F,5,FALSE),15),"")</f>
        <v/>
      </c>
      <c r="F32" s="27"/>
      <c r="G32" s="27" t="str">
        <f>IF(A32&lt;&gt;"",LEFT(VLOOKUP(A32,Licenciés!A:F,6,FALSE),15),"")</f>
        <v/>
      </c>
      <c r="H32" s="27"/>
      <c r="I32" s="27" t="str">
        <f>IF(A32&lt;&gt;"",321,"")</f>
        <v/>
      </c>
      <c r="J32" s="28"/>
      <c r="K32" s="28"/>
      <c r="L32" s="27"/>
      <c r="M32" s="27"/>
      <c r="N32" s="27"/>
      <c r="O32" s="27"/>
      <c r="P32" s="27"/>
      <c r="Q32" s="27" t="str">
        <f>IF(A32&lt;&gt;"",Intercomités2024!$C$4,"")</f>
        <v/>
      </c>
      <c r="R32" s="27" t="str">
        <f>IF(A32&lt;&gt;"",UPPER(Intercomités2024!$H$4),"")</f>
        <v/>
      </c>
      <c r="S32" s="27" t="str">
        <f t="shared" si="8"/>
        <v/>
      </c>
      <c r="T32" s="27" t="str">
        <f t="shared" si="9"/>
        <v/>
      </c>
      <c r="U32" s="27" t="str">
        <f t="shared" si="2"/>
        <v/>
      </c>
      <c r="V32" s="27" t="str">
        <f t="shared" si="7"/>
        <v/>
      </c>
      <c r="W32" s="27"/>
      <c r="X32" s="27" t="str">
        <f t="shared" si="3"/>
        <v/>
      </c>
      <c r="Y32" s="27" t="str">
        <f t="shared" si="10"/>
        <v/>
      </c>
      <c r="Z32" s="28"/>
      <c r="AA32" s="27"/>
      <c r="AB32" s="27"/>
      <c r="AC32" s="27"/>
      <c r="AD32" s="27"/>
      <c r="AE32" s="27"/>
      <c r="AF32" s="27" t="str">
        <f t="shared" si="11"/>
        <v/>
      </c>
      <c r="AG32" s="27" t="str">
        <f t="shared" si="12"/>
        <v/>
      </c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</row>
    <row r="33" spans="1:68" x14ac:dyDescent="0.25">
      <c r="A33" s="27" t="str">
        <f>IF(Intercomités2024!$H26&lt;&gt;"",Intercomités2024!$H26,"")</f>
        <v/>
      </c>
      <c r="B33" s="27" t="str">
        <f>IF(A33&lt;&gt;"",LEFT(VLOOKUP(A33,Licenciés!A:F,2,FALSE),20),"")</f>
        <v/>
      </c>
      <c r="C33" s="27" t="str">
        <f>IF(A33&lt;&gt;"",LEFT(VLOOKUP(A33,Licenciés!A:F,3,FALSE),15),"")</f>
        <v/>
      </c>
      <c r="D33" s="27"/>
      <c r="E33" s="27" t="str">
        <f>IF(A33&lt;&gt;"",LEFT(VLOOKUP(A33,Licenciés!A:F,5,FALSE),15),"")</f>
        <v/>
      </c>
      <c r="F33" s="27"/>
      <c r="G33" s="27" t="str">
        <f>IF(A33&lt;&gt;"",LEFT(VLOOKUP(A33,Licenciés!A:F,6,FALSE),15),"")</f>
        <v/>
      </c>
      <c r="H33" s="27"/>
      <c r="I33" s="27" t="str">
        <f>IF(A33&lt;&gt;"",321,"")</f>
        <v/>
      </c>
      <c r="J33" s="28"/>
      <c r="K33" s="28"/>
      <c r="L33" s="27"/>
      <c r="M33" s="27"/>
      <c r="N33" s="27"/>
      <c r="O33" s="27"/>
      <c r="P33" s="27"/>
      <c r="Q33" s="27" t="str">
        <f>IF(A33&lt;&gt;"",Intercomités2024!$C$4,"")</f>
        <v/>
      </c>
      <c r="R33" s="27" t="str">
        <f>IF(A33&lt;&gt;"",UPPER(Intercomités2024!$H$4),"")</f>
        <v/>
      </c>
      <c r="S33" s="27" t="str">
        <f t="shared" si="8"/>
        <v/>
      </c>
      <c r="T33" s="27" t="str">
        <f t="shared" si="9"/>
        <v/>
      </c>
      <c r="U33" s="27" t="str">
        <f t="shared" si="2"/>
        <v/>
      </c>
      <c r="V33" s="27" t="str">
        <f t="shared" ref="V33" si="14">IF(A33&lt;&gt;"",2,"")</f>
        <v/>
      </c>
      <c r="W33" s="27"/>
      <c r="X33" s="27" t="str">
        <f t="shared" si="3"/>
        <v/>
      </c>
      <c r="Y33" s="27" t="str">
        <f t="shared" si="10"/>
        <v/>
      </c>
      <c r="Z33" s="28"/>
      <c r="AA33" s="27"/>
      <c r="AB33" s="27"/>
      <c r="AC33" s="27"/>
      <c r="AD33" s="27"/>
      <c r="AE33" s="27"/>
      <c r="AF33" s="27" t="str">
        <f t="shared" si="11"/>
        <v/>
      </c>
      <c r="AG33" s="27" t="str">
        <f t="shared" si="12"/>
        <v/>
      </c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</row>
    <row r="34" spans="1:68" x14ac:dyDescent="0.25">
      <c r="A34" s="27" t="str">
        <f>IF(Intercomités2024!$H27&lt;&gt;"",Intercomités2024!$H27,"")</f>
        <v/>
      </c>
      <c r="B34" s="27" t="str">
        <f>IF(A34&lt;&gt;"",LEFT(VLOOKUP(A34,Licenciés!A:F,2,FALSE),20),"")</f>
        <v/>
      </c>
      <c r="C34" s="27" t="str">
        <f>IF(A34&lt;&gt;"",LEFT(VLOOKUP(A34,Licenciés!A:F,3,FALSE),15),"")</f>
        <v/>
      </c>
      <c r="D34" s="27"/>
      <c r="E34" s="27" t="str">
        <f>IF(A34&lt;&gt;"",LEFT(VLOOKUP(A34,Licenciés!A:F,5,FALSE),15),"")</f>
        <v/>
      </c>
      <c r="F34" s="27"/>
      <c r="G34" s="27" t="str">
        <f>IF(A34&lt;&gt;"",LEFT(VLOOKUP(A34,Licenciés!A:F,6,FALSE),15),"")</f>
        <v/>
      </c>
      <c r="H34" s="27"/>
      <c r="I34" s="27" t="str">
        <f>IF(A34&lt;&gt;"",501,"")</f>
        <v/>
      </c>
      <c r="J34" s="27"/>
      <c r="K34" s="27"/>
      <c r="L34" s="27"/>
      <c r="M34" s="27"/>
      <c r="N34" s="27"/>
      <c r="O34" s="27"/>
      <c r="P34" s="27"/>
      <c r="Q34" s="27" t="str">
        <f>IF(A34&lt;&gt;"",Intercomités2024!$C$4,"")</f>
        <v/>
      </c>
      <c r="R34" s="27" t="str">
        <f>IF(A34&lt;&gt;"",UPPER(Intercomités2024!$H$4),"")</f>
        <v/>
      </c>
      <c r="S34" s="27" t="str">
        <f t="shared" si="8"/>
        <v/>
      </c>
      <c r="T34" s="27" t="str">
        <f t="shared" si="9"/>
        <v/>
      </c>
      <c r="U34" s="27" t="str">
        <f t="shared" si="2"/>
        <v/>
      </c>
      <c r="V34" s="27" t="str">
        <f t="shared" si="7"/>
        <v/>
      </c>
      <c r="W34" s="27"/>
      <c r="X34" s="27" t="str">
        <f t="shared" si="3"/>
        <v/>
      </c>
      <c r="Y34" s="27" t="str">
        <f t="shared" si="10"/>
        <v/>
      </c>
      <c r="Z34" s="28"/>
      <c r="AA34" s="27"/>
      <c r="AB34" s="27"/>
      <c r="AC34" s="27"/>
      <c r="AD34" s="27"/>
      <c r="AE34" s="27"/>
      <c r="AF34" s="27" t="str">
        <f t="shared" si="11"/>
        <v/>
      </c>
      <c r="AG34" s="27" t="str">
        <f t="shared" si="12"/>
        <v/>
      </c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</row>
    <row r="35" spans="1:68" x14ac:dyDescent="0.25">
      <c r="A35" s="27" t="str">
        <f>IF(Intercomités2024!$H28&lt;&gt;"",Intercomités2024!$H28,"")</f>
        <v/>
      </c>
      <c r="B35" s="27" t="str">
        <f>IF(A35&lt;&gt;"",LEFT(VLOOKUP(A35,Licenciés!A:F,2,FALSE),20),"")</f>
        <v/>
      </c>
      <c r="C35" s="27" t="str">
        <f>IF(A35&lt;&gt;"",LEFT(VLOOKUP(A35,Licenciés!A:F,3,FALSE),15),"")</f>
        <v/>
      </c>
      <c r="D35" s="27"/>
      <c r="E35" s="27" t="str">
        <f>IF(A35&lt;&gt;"",LEFT(VLOOKUP(A35,Licenciés!A:F,5,FALSE),15),"")</f>
        <v/>
      </c>
      <c r="F35" s="27"/>
      <c r="G35" s="27" t="str">
        <f>IF(A35&lt;&gt;"",LEFT(VLOOKUP(A35,Licenciés!A:F,6,FALSE),15),"")</f>
        <v/>
      </c>
      <c r="H35" s="27"/>
      <c r="I35" s="27" t="str">
        <f>IF(A35&lt;&gt;"",501,"")</f>
        <v/>
      </c>
      <c r="J35" s="27"/>
      <c r="K35" s="27"/>
      <c r="L35" s="27"/>
      <c r="M35" s="27"/>
      <c r="N35" s="27"/>
      <c r="O35" s="27"/>
      <c r="P35" s="27"/>
      <c r="Q35" s="27" t="str">
        <f>IF(A35&lt;&gt;"",Intercomités2024!$C$4,"")</f>
        <v/>
      </c>
      <c r="R35" s="27" t="str">
        <f>IF(A35&lt;&gt;"",UPPER(Intercomités2024!$H$4),"")</f>
        <v/>
      </c>
      <c r="S35" s="27" t="str">
        <f t="shared" si="8"/>
        <v/>
      </c>
      <c r="T35" s="27" t="str">
        <f t="shared" si="9"/>
        <v/>
      </c>
      <c r="U35" s="27" t="str">
        <f t="shared" si="2"/>
        <v/>
      </c>
      <c r="V35" s="27" t="str">
        <f t="shared" ref="V35" si="15">IF(A35&lt;&gt;"",2,"")</f>
        <v/>
      </c>
      <c r="W35" s="27"/>
      <c r="X35" s="27" t="str">
        <f t="shared" si="3"/>
        <v/>
      </c>
      <c r="Y35" s="27" t="str">
        <f t="shared" si="10"/>
        <v/>
      </c>
      <c r="Z35" s="28"/>
      <c r="AA35" s="27"/>
      <c r="AB35" s="27"/>
      <c r="AC35" s="27"/>
      <c r="AD35" s="27"/>
      <c r="AE35" s="27"/>
      <c r="AF35" s="27" t="str">
        <f t="shared" si="11"/>
        <v/>
      </c>
      <c r="AG35" s="27" t="str">
        <f t="shared" si="12"/>
        <v/>
      </c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</row>
    <row r="36" spans="1:68" x14ac:dyDescent="0.25">
      <c r="A36" s="27" t="str">
        <f>IF(Intercomités2024!$H29&lt;&gt;"",Intercomités2024!$H29,"")</f>
        <v/>
      </c>
      <c r="B36" s="27" t="str">
        <f>IF(A36&lt;&gt;"",LEFT(VLOOKUP(A36,Licenciés!A:F,2,FALSE),20),"")</f>
        <v/>
      </c>
      <c r="C36" s="27" t="str">
        <f>IF(A36&lt;&gt;"",LEFT(VLOOKUP(A36,Licenciés!A:F,3,FALSE),15),"")</f>
        <v/>
      </c>
      <c r="D36" s="27"/>
      <c r="E36" s="27" t="str">
        <f>IF(A36&lt;&gt;"",LEFT(VLOOKUP(A36,Licenciés!A:F,5,FALSE),15),"")</f>
        <v/>
      </c>
      <c r="F36" s="27"/>
      <c r="G36" s="27" t="str">
        <f>IF(A36&lt;&gt;"",LEFT(VLOOKUP(A36,Licenciés!A:F,6,FALSE),15),"")</f>
        <v/>
      </c>
      <c r="H36" s="27"/>
      <c r="I36" s="27" t="str">
        <f>IF(A36&lt;&gt;"",502,"")</f>
        <v/>
      </c>
      <c r="J36" s="27"/>
      <c r="K36" s="27"/>
      <c r="L36" s="27"/>
      <c r="M36" s="27"/>
      <c r="N36" s="27"/>
      <c r="O36" s="27"/>
      <c r="P36" s="27"/>
      <c r="Q36" s="27" t="str">
        <f>IF(A36&lt;&gt;"",Intercomités2024!$C$4,"")</f>
        <v/>
      </c>
      <c r="R36" s="27" t="str">
        <f>IF(A36&lt;&gt;"",UPPER(Intercomités2024!$H$4),"")</f>
        <v/>
      </c>
      <c r="S36" s="27" t="str">
        <f t="shared" si="8"/>
        <v/>
      </c>
      <c r="T36" s="27" t="str">
        <f t="shared" si="9"/>
        <v/>
      </c>
      <c r="U36" s="27" t="str">
        <f t="shared" si="2"/>
        <v/>
      </c>
      <c r="V36" s="27" t="str">
        <f t="shared" si="7"/>
        <v/>
      </c>
      <c r="W36" s="27"/>
      <c r="X36" s="27" t="str">
        <f t="shared" si="3"/>
        <v/>
      </c>
      <c r="Y36" s="27" t="str">
        <f t="shared" si="10"/>
        <v/>
      </c>
      <c r="Z36" s="28"/>
      <c r="AA36" s="27"/>
      <c r="AB36" s="27"/>
      <c r="AC36" s="27"/>
      <c r="AD36" s="27"/>
      <c r="AE36" s="27"/>
      <c r="AF36" s="27" t="str">
        <f t="shared" si="11"/>
        <v/>
      </c>
      <c r="AG36" s="27" t="str">
        <f t="shared" si="12"/>
        <v/>
      </c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</row>
    <row r="37" spans="1:68" x14ac:dyDescent="0.25">
      <c r="A37" s="27" t="str">
        <f>IF(Intercomités2024!$H30&lt;&gt;"",Intercomités2024!$H30,"")</f>
        <v/>
      </c>
      <c r="B37" s="27" t="str">
        <f>IF(A37&lt;&gt;"",LEFT(VLOOKUP(A37,Licenciés!A:F,2,FALSE),20),"")</f>
        <v/>
      </c>
      <c r="C37" s="27" t="str">
        <f>IF(A37&lt;&gt;"",LEFT(VLOOKUP(A37,Licenciés!A:F,3,FALSE),15),"")</f>
        <v/>
      </c>
      <c r="D37" s="27"/>
      <c r="E37" s="27" t="str">
        <f>IF(A37&lt;&gt;"",LEFT(VLOOKUP(A37,Licenciés!A:F,5,FALSE),15),"")</f>
        <v/>
      </c>
      <c r="F37" s="27"/>
      <c r="G37" s="27" t="str">
        <f>IF(A37&lt;&gt;"",LEFT(VLOOKUP(A37,Licenciés!A:F,6,FALSE),15),"")</f>
        <v/>
      </c>
      <c r="H37" s="27"/>
      <c r="I37" s="27" t="str">
        <f>IF(A37&lt;&gt;"",502,"")</f>
        <v/>
      </c>
      <c r="J37" s="27"/>
      <c r="K37" s="27"/>
      <c r="L37" s="27"/>
      <c r="M37" s="27"/>
      <c r="N37" s="27"/>
      <c r="O37" s="27"/>
      <c r="P37" s="27"/>
      <c r="Q37" s="27" t="str">
        <f>IF(A37&lt;&gt;"",Intercomités2024!$C$4,"")</f>
        <v/>
      </c>
      <c r="R37" s="27" t="str">
        <f>IF(A37&lt;&gt;"",UPPER(Intercomités2024!$H$4),"")</f>
        <v/>
      </c>
      <c r="S37" s="27" t="str">
        <f t="shared" si="8"/>
        <v/>
      </c>
      <c r="T37" s="27" t="str">
        <f t="shared" si="9"/>
        <v/>
      </c>
      <c r="U37" s="27" t="str">
        <f t="shared" si="2"/>
        <v/>
      </c>
      <c r="V37" s="27" t="str">
        <f t="shared" ref="V37" si="16">IF(A37&lt;&gt;"",2,"")</f>
        <v/>
      </c>
      <c r="W37" s="27"/>
      <c r="X37" s="27" t="str">
        <f t="shared" si="3"/>
        <v/>
      </c>
      <c r="Y37" s="27" t="str">
        <f t="shared" si="10"/>
        <v/>
      </c>
      <c r="Z37" s="28"/>
      <c r="AA37" s="27"/>
      <c r="AB37" s="27"/>
      <c r="AC37" s="27"/>
      <c r="AD37" s="27"/>
      <c r="AE37" s="27"/>
      <c r="AF37" s="27" t="str">
        <f t="shared" si="11"/>
        <v/>
      </c>
      <c r="AG37" s="27" t="str">
        <f t="shared" si="12"/>
        <v/>
      </c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</row>
    <row r="38" spans="1:68" x14ac:dyDescent="0.25">
      <c r="A38" s="27" t="str">
        <f>IF(Intercomités2024!$H31&lt;&gt;"",Intercomités2024!$H31,"")</f>
        <v/>
      </c>
      <c r="B38" s="27" t="str">
        <f>IF(A38&lt;&gt;"",LEFT(VLOOKUP(A38,Licenciés!A:F,2,FALSE),20),"")</f>
        <v/>
      </c>
      <c r="C38" s="27" t="str">
        <f>IF(A38&lt;&gt;"",LEFT(VLOOKUP(A38,Licenciés!A:F,3,FALSE),15),"")</f>
        <v/>
      </c>
      <c r="D38" s="27"/>
      <c r="E38" s="27" t="str">
        <f>IF(A38&lt;&gt;"",LEFT(VLOOKUP(A38,Licenciés!A:F,5,FALSE),15),"")</f>
        <v/>
      </c>
      <c r="F38" s="27"/>
      <c r="G38" s="27" t="str">
        <f>IF(A38&lt;&gt;"",LEFT(VLOOKUP(A38,Licenciés!A:F,6,FALSE),15),"")</f>
        <v/>
      </c>
      <c r="H38" s="27"/>
      <c r="I38" s="27" t="str">
        <f>IF(A38&lt;&gt;"",503,"")</f>
        <v/>
      </c>
      <c r="J38" s="27"/>
      <c r="K38" s="27"/>
      <c r="L38" s="27"/>
      <c r="M38" s="27"/>
      <c r="N38" s="27"/>
      <c r="O38" s="27"/>
      <c r="P38" s="27"/>
      <c r="Q38" s="27" t="str">
        <f>IF(A38&lt;&gt;"",Intercomités2024!$C$4,"")</f>
        <v/>
      </c>
      <c r="R38" s="27" t="str">
        <f>IF(A38&lt;&gt;"",UPPER(Intercomités2024!$H$4),"")</f>
        <v/>
      </c>
      <c r="S38" s="27" t="str">
        <f t="shared" si="8"/>
        <v/>
      </c>
      <c r="T38" s="27" t="str">
        <f t="shared" si="9"/>
        <v/>
      </c>
      <c r="U38" s="27" t="str">
        <f t="shared" si="2"/>
        <v/>
      </c>
      <c r="V38" s="27" t="str">
        <f t="shared" si="7"/>
        <v/>
      </c>
      <c r="W38" s="27"/>
      <c r="X38" s="27" t="str">
        <f t="shared" si="3"/>
        <v/>
      </c>
      <c r="Y38" s="27" t="str">
        <f t="shared" si="10"/>
        <v/>
      </c>
      <c r="Z38" s="28"/>
      <c r="AA38" s="27"/>
      <c r="AB38" s="27"/>
      <c r="AC38" s="27"/>
      <c r="AD38" s="27"/>
      <c r="AE38" s="27"/>
      <c r="AF38" s="27" t="str">
        <f t="shared" si="11"/>
        <v/>
      </c>
      <c r="AG38" s="27" t="str">
        <f t="shared" si="12"/>
        <v/>
      </c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</row>
    <row r="39" spans="1:68" x14ac:dyDescent="0.25">
      <c r="A39" s="27" t="str">
        <f>IF(Intercomités2024!$H32&lt;&gt;"",Intercomités2024!$H32,"")</f>
        <v/>
      </c>
      <c r="B39" s="27" t="str">
        <f>IF(A39&lt;&gt;"",LEFT(VLOOKUP(A39,Licenciés!A:F,2,FALSE),20),"")</f>
        <v/>
      </c>
      <c r="C39" s="27" t="str">
        <f>IF(A39&lt;&gt;"",LEFT(VLOOKUP(A39,Licenciés!A:F,3,FALSE),15),"")</f>
        <v/>
      </c>
      <c r="D39" s="27"/>
      <c r="E39" s="27" t="str">
        <f>IF(A39&lt;&gt;"",LEFT(VLOOKUP(A39,Licenciés!A:F,5,FALSE),15),"")</f>
        <v/>
      </c>
      <c r="F39" s="27"/>
      <c r="G39" s="27" t="str">
        <f>IF(A39&lt;&gt;"",LEFT(VLOOKUP(A39,Licenciés!A:F,6,FALSE),15),"")</f>
        <v/>
      </c>
      <c r="H39" s="27"/>
      <c r="I39" s="27" t="str">
        <f>IF(A39&lt;&gt;"",503,"")</f>
        <v/>
      </c>
      <c r="J39" s="27"/>
      <c r="K39" s="27"/>
      <c r="L39" s="27"/>
      <c r="M39" s="27"/>
      <c r="N39" s="27"/>
      <c r="O39" s="27"/>
      <c r="P39" s="27"/>
      <c r="Q39" s="27" t="str">
        <f>IF(A39&lt;&gt;"",Intercomités2024!$C$4,"")</f>
        <v/>
      </c>
      <c r="R39" s="27" t="str">
        <f>IF(A39&lt;&gt;"",UPPER(Intercomités2024!$H$4),"")</f>
        <v/>
      </c>
      <c r="S39" s="27" t="str">
        <f t="shared" si="8"/>
        <v/>
      </c>
      <c r="T39" s="27" t="str">
        <f t="shared" si="9"/>
        <v/>
      </c>
      <c r="U39" s="27" t="str">
        <f t="shared" si="2"/>
        <v/>
      </c>
      <c r="V39" s="27" t="str">
        <f t="shared" ref="V39" si="17">IF(A39&lt;&gt;"",2,"")</f>
        <v/>
      </c>
      <c r="W39" s="27"/>
      <c r="X39" s="27" t="str">
        <f t="shared" si="3"/>
        <v/>
      </c>
      <c r="Y39" s="27" t="str">
        <f t="shared" si="10"/>
        <v/>
      </c>
      <c r="Z39" s="28"/>
      <c r="AA39" s="27"/>
      <c r="AB39" s="27"/>
      <c r="AC39" s="27"/>
      <c r="AD39" s="27"/>
      <c r="AE39" s="27"/>
      <c r="AF39" s="27" t="str">
        <f t="shared" si="11"/>
        <v/>
      </c>
      <c r="AG39" s="27" t="str">
        <f t="shared" si="12"/>
        <v/>
      </c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</row>
    <row r="40" spans="1:68" x14ac:dyDescent="0.25">
      <c r="A40" s="27" t="str">
        <f>IF(Intercomités2024!$H33&lt;&gt;"",Intercomités2024!$H33,"")</f>
        <v/>
      </c>
      <c r="B40" s="27" t="str">
        <f>IF(A40&lt;&gt;"",LEFT(VLOOKUP(A40,Licenciés!A:F,2,FALSE),20),"")</f>
        <v/>
      </c>
      <c r="C40" s="27" t="str">
        <f>IF(A40&lt;&gt;"",LEFT(VLOOKUP(A40,Licenciés!A:F,3,FALSE),15),"")</f>
        <v/>
      </c>
      <c r="D40" s="27"/>
      <c r="E40" s="27" t="str">
        <f>IF(A40&lt;&gt;"",LEFT(VLOOKUP(A40,Licenciés!A:F,5,FALSE),15),"")</f>
        <v/>
      </c>
      <c r="F40" s="27"/>
      <c r="G40" s="27" t="str">
        <f>IF(A40&lt;&gt;"",LEFT(VLOOKUP(A40,Licenciés!A:F,6,FALSE),15),"")</f>
        <v/>
      </c>
      <c r="H40" s="27"/>
      <c r="I40" s="27" t="str">
        <f>IF(A40&lt;&gt;"",504,"")</f>
        <v/>
      </c>
      <c r="J40" s="27"/>
      <c r="K40" s="27"/>
      <c r="L40" s="27"/>
      <c r="M40" s="27"/>
      <c r="N40" s="27"/>
      <c r="O40" s="27"/>
      <c r="P40" s="27"/>
      <c r="Q40" s="27" t="str">
        <f>IF(A40&lt;&gt;"",Intercomités2024!$C$4,"")</f>
        <v/>
      </c>
      <c r="R40" s="27" t="str">
        <f>IF(A40&lt;&gt;"",UPPER(Intercomités2024!$H$4),"")</f>
        <v/>
      </c>
      <c r="S40" s="27" t="str">
        <f t="shared" si="8"/>
        <v/>
      </c>
      <c r="T40" s="27" t="str">
        <f t="shared" si="9"/>
        <v/>
      </c>
      <c r="U40" s="27" t="str">
        <f t="shared" si="2"/>
        <v/>
      </c>
      <c r="V40" s="27" t="str">
        <f t="shared" si="7"/>
        <v/>
      </c>
      <c r="W40" s="27"/>
      <c r="X40" s="27" t="str">
        <f t="shared" si="3"/>
        <v/>
      </c>
      <c r="Y40" s="27" t="str">
        <f t="shared" si="10"/>
        <v/>
      </c>
      <c r="Z40" s="28"/>
      <c r="AA40" s="27"/>
      <c r="AB40" s="27"/>
      <c r="AC40" s="27"/>
      <c r="AD40" s="27"/>
      <c r="AE40" s="27"/>
      <c r="AF40" s="27" t="str">
        <f t="shared" si="11"/>
        <v/>
      </c>
      <c r="AG40" s="27" t="str">
        <f t="shared" si="12"/>
        <v/>
      </c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</row>
    <row r="41" spans="1:68" x14ac:dyDescent="0.25">
      <c r="A41" s="27" t="str">
        <f>IF(Intercomités2024!$H34&lt;&gt;"",Intercomités2024!$H34,"")</f>
        <v/>
      </c>
      <c r="B41" s="27" t="str">
        <f>IF(A41&lt;&gt;"",LEFT(VLOOKUP(A41,Licenciés!A:F,2,FALSE),20),"")</f>
        <v/>
      </c>
      <c r="C41" s="27" t="str">
        <f>IF(A41&lt;&gt;"",LEFT(VLOOKUP(A41,Licenciés!A:F,3,FALSE),15),"")</f>
        <v/>
      </c>
      <c r="D41" s="27"/>
      <c r="E41" s="27" t="str">
        <f>IF(A41&lt;&gt;"",LEFT(VLOOKUP(A41,Licenciés!A:F,5,FALSE),15),"")</f>
        <v/>
      </c>
      <c r="F41" s="27"/>
      <c r="G41" s="27" t="str">
        <f>IF(A41&lt;&gt;"",LEFT(VLOOKUP(A41,Licenciés!A:F,6,FALSE),15),"")</f>
        <v/>
      </c>
      <c r="H41" s="27"/>
      <c r="I41" s="27" t="str">
        <f>IF(A41&lt;&gt;"",504,"")</f>
        <v/>
      </c>
      <c r="J41" s="27"/>
      <c r="K41" s="27"/>
      <c r="L41" s="27"/>
      <c r="M41" s="27"/>
      <c r="N41" s="27"/>
      <c r="O41" s="27"/>
      <c r="P41" s="27"/>
      <c r="Q41" s="27" t="str">
        <f>IF(A41&lt;&gt;"",Intercomités2024!$C$4,"")</f>
        <v/>
      </c>
      <c r="R41" s="27" t="str">
        <f>IF(A41&lt;&gt;"",UPPER(Intercomités2024!$H$4),"")</f>
        <v/>
      </c>
      <c r="S41" s="27" t="str">
        <f t="shared" si="8"/>
        <v/>
      </c>
      <c r="T41" s="27" t="str">
        <f t="shared" si="9"/>
        <v/>
      </c>
      <c r="U41" s="27" t="str">
        <f t="shared" si="2"/>
        <v/>
      </c>
      <c r="V41" s="27" t="str">
        <f t="shared" ref="V41" si="18">IF(A41&lt;&gt;"",2,"")</f>
        <v/>
      </c>
      <c r="W41" s="27"/>
      <c r="X41" s="27" t="str">
        <f t="shared" si="3"/>
        <v/>
      </c>
      <c r="Y41" s="27" t="str">
        <f t="shared" si="10"/>
        <v/>
      </c>
      <c r="Z41" s="28"/>
      <c r="AA41" s="27"/>
      <c r="AB41" s="27"/>
      <c r="AC41" s="27"/>
      <c r="AD41" s="27"/>
      <c r="AE41" s="27"/>
      <c r="AF41" s="27" t="str">
        <f t="shared" si="11"/>
        <v/>
      </c>
      <c r="AG41" s="27" t="str">
        <f t="shared" si="12"/>
        <v/>
      </c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</row>
    <row r="42" spans="1:68" x14ac:dyDescent="0.25">
      <c r="A42" s="27" t="str">
        <f>IF(Intercomités2024!$H35&lt;&gt;"",Intercomités2024!$H35,"")</f>
        <v/>
      </c>
      <c r="B42" s="27" t="str">
        <f>IF(A42&lt;&gt;"",LEFT(VLOOKUP(A42,Licenciés!A:F,2,FALSE),20),"")</f>
        <v/>
      </c>
      <c r="C42" s="27" t="str">
        <f>IF(A42&lt;&gt;"",LEFT(VLOOKUP(A42,Licenciés!A:F,3,FALSE),15),"")</f>
        <v/>
      </c>
      <c r="D42" s="27"/>
      <c r="E42" s="27" t="str">
        <f>IF(A42&lt;&gt;"",LEFT(VLOOKUP(A42,Licenciés!A:F,5,FALSE),15),"")</f>
        <v/>
      </c>
      <c r="F42" s="27"/>
      <c r="G42" s="27" t="str">
        <f>IF(A42&lt;&gt;"",LEFT(VLOOKUP(A42,Licenciés!A:F,6,FALSE),15),"")</f>
        <v/>
      </c>
      <c r="H42" s="27"/>
      <c r="I42" s="27" t="str">
        <f>IF(A42&lt;&gt;"",603,"")</f>
        <v/>
      </c>
      <c r="J42" s="28"/>
      <c r="K42" s="27"/>
      <c r="L42" s="27"/>
      <c r="M42" s="27"/>
      <c r="N42" s="27"/>
      <c r="O42" s="27"/>
      <c r="P42" s="27"/>
      <c r="Q42" s="27" t="str">
        <f>IF(A42&lt;&gt;"",Intercomités2024!$C$4,"")</f>
        <v/>
      </c>
      <c r="R42" s="27" t="str">
        <f>IF(A42&lt;&gt;"",UPPER(Intercomités2024!$H$4),"")</f>
        <v/>
      </c>
      <c r="S42" s="27" t="str">
        <f t="shared" si="8"/>
        <v/>
      </c>
      <c r="T42" s="27" t="str">
        <f t="shared" si="9"/>
        <v/>
      </c>
      <c r="U42" s="27" t="str">
        <f t="shared" si="2"/>
        <v/>
      </c>
      <c r="V42" s="27" t="str">
        <f t="shared" si="7"/>
        <v/>
      </c>
      <c r="W42" s="27"/>
      <c r="X42" s="27" t="str">
        <f t="shared" si="3"/>
        <v/>
      </c>
      <c r="Y42" s="27" t="str">
        <f t="shared" si="10"/>
        <v/>
      </c>
      <c r="Z42" s="27"/>
      <c r="AA42" s="27"/>
      <c r="AB42" s="27"/>
      <c r="AC42" s="27"/>
      <c r="AD42" s="27"/>
      <c r="AE42" s="27"/>
      <c r="AF42" s="27" t="str">
        <f t="shared" si="11"/>
        <v/>
      </c>
      <c r="AG42" s="27" t="str">
        <f t="shared" si="12"/>
        <v/>
      </c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</row>
    <row r="43" spans="1:68" x14ac:dyDescent="0.25">
      <c r="A43" s="27" t="str">
        <f>IF(Intercomités2024!$H36&lt;&gt;"",Intercomités2024!$H36,"")</f>
        <v/>
      </c>
      <c r="B43" s="27" t="str">
        <f>IF(A43&lt;&gt;"",LEFT(VLOOKUP(A43,Licenciés!A:F,2,FALSE),20),"")</f>
        <v/>
      </c>
      <c r="C43" s="27" t="str">
        <f>IF(A43&lt;&gt;"",LEFT(VLOOKUP(A43,Licenciés!A:F,3,FALSE),15),"")</f>
        <v/>
      </c>
      <c r="D43" s="27"/>
      <c r="E43" s="27" t="str">
        <f>IF(A43&lt;&gt;"",LEFT(VLOOKUP(A43,Licenciés!A:F,5,FALSE),15),"")</f>
        <v/>
      </c>
      <c r="F43" s="27"/>
      <c r="G43" s="27" t="str">
        <f>IF(A43&lt;&gt;"",LEFT(VLOOKUP(A43,Licenciés!A:F,6,FALSE),15),"")</f>
        <v/>
      </c>
      <c r="H43" s="27"/>
      <c r="I43" s="27" t="str">
        <f>IF(A43&lt;&gt;"",603,"")</f>
        <v/>
      </c>
      <c r="J43" s="28"/>
      <c r="K43" s="27"/>
      <c r="L43" s="27"/>
      <c r="M43" s="27"/>
      <c r="N43" s="27"/>
      <c r="O43" s="27"/>
      <c r="P43" s="27"/>
      <c r="Q43" s="27" t="str">
        <f>IF(A43&lt;&gt;"",Intercomités2024!$C$4,"")</f>
        <v/>
      </c>
      <c r="R43" s="27" t="str">
        <f>IF(A43&lt;&gt;"",UPPER(Intercomités2024!$H$4),"")</f>
        <v/>
      </c>
      <c r="S43" s="27" t="str">
        <f t="shared" si="8"/>
        <v/>
      </c>
      <c r="T43" s="27" t="str">
        <f t="shared" si="9"/>
        <v/>
      </c>
      <c r="U43" s="27" t="str">
        <f t="shared" si="2"/>
        <v/>
      </c>
      <c r="V43" s="27" t="str">
        <f t="shared" ref="V43" si="19">IF(A43&lt;&gt;"",2,"")</f>
        <v/>
      </c>
      <c r="W43" s="27"/>
      <c r="X43" s="27" t="str">
        <f t="shared" si="3"/>
        <v/>
      </c>
      <c r="Y43" s="27" t="str">
        <f t="shared" si="10"/>
        <v/>
      </c>
      <c r="Z43" s="27"/>
      <c r="AA43" s="27"/>
      <c r="AB43" s="27"/>
      <c r="AC43" s="27"/>
      <c r="AD43" s="27"/>
      <c r="AE43" s="27"/>
      <c r="AF43" s="27" t="str">
        <f t="shared" si="11"/>
        <v/>
      </c>
      <c r="AG43" s="27" t="str">
        <f t="shared" si="12"/>
        <v/>
      </c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</row>
    <row r="44" spans="1:68" x14ac:dyDescent="0.25">
      <c r="A44" s="27" t="str">
        <f>IF(Intercomités2024!$H37&lt;&gt;"",Intercomités2024!$H37,"")</f>
        <v/>
      </c>
      <c r="B44" s="27" t="str">
        <f>IF(A44&lt;&gt;"",LEFT(VLOOKUP(A44,Licenciés!A:F,2,FALSE),20),"")</f>
        <v/>
      </c>
      <c r="C44" s="27" t="str">
        <f>IF(A44&lt;&gt;"",LEFT(VLOOKUP(A44,Licenciés!A:F,3,FALSE),15),"")</f>
        <v/>
      </c>
      <c r="D44" s="27"/>
      <c r="E44" s="27" t="str">
        <f>IF(A44&lt;&gt;"",LEFT(VLOOKUP(A44,Licenciés!A:F,5,FALSE),15),"")</f>
        <v/>
      </c>
      <c r="F44" s="27"/>
      <c r="G44" s="27" t="str">
        <f>IF(A44&lt;&gt;"",LEFT(VLOOKUP(A44,Licenciés!A:F,6,FALSE),15),"")</f>
        <v/>
      </c>
      <c r="H44" s="27"/>
      <c r="I44" s="27" t="str">
        <f>IF(A44&lt;&gt;"",610,"")</f>
        <v/>
      </c>
      <c r="J44" s="28"/>
      <c r="K44" s="27"/>
      <c r="L44" s="27"/>
      <c r="M44" s="27"/>
      <c r="N44" s="27"/>
      <c r="O44" s="27"/>
      <c r="P44" s="27"/>
      <c r="Q44" s="27" t="str">
        <f>IF(A44&lt;&gt;"",Intercomités2024!$C$4,"")</f>
        <v/>
      </c>
      <c r="R44" s="27" t="str">
        <f>IF(A44&lt;&gt;"",UPPER(Intercomités2024!$H$4),"")</f>
        <v/>
      </c>
      <c r="S44" s="27" t="str">
        <f t="shared" si="8"/>
        <v/>
      </c>
      <c r="T44" s="27" t="str">
        <f t="shared" si="9"/>
        <v/>
      </c>
      <c r="U44" s="27" t="str">
        <f t="shared" si="2"/>
        <v/>
      </c>
      <c r="V44" s="27" t="str">
        <f t="shared" si="7"/>
        <v/>
      </c>
      <c r="W44" s="27"/>
      <c r="X44" s="27" t="str">
        <f t="shared" si="3"/>
        <v/>
      </c>
      <c r="Y44" s="27" t="str">
        <f t="shared" si="10"/>
        <v/>
      </c>
      <c r="Z44" s="27"/>
      <c r="AA44" s="27"/>
      <c r="AB44" s="27"/>
      <c r="AC44" s="27"/>
      <c r="AD44" s="27"/>
      <c r="AE44" s="27"/>
      <c r="AF44" s="27" t="str">
        <f t="shared" si="11"/>
        <v/>
      </c>
      <c r="AG44" s="27" t="str">
        <f t="shared" si="12"/>
        <v/>
      </c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</row>
    <row r="45" spans="1:68" x14ac:dyDescent="0.25">
      <c r="A45" s="27" t="str">
        <f>IF(Intercomités2024!$H38&lt;&gt;"",Intercomités2024!$H38,"")</f>
        <v/>
      </c>
      <c r="B45" s="27" t="str">
        <f>IF(A45&lt;&gt;"",LEFT(VLOOKUP(A45,Licenciés!A:F,2,FALSE),20),"")</f>
        <v/>
      </c>
      <c r="C45" s="27" t="str">
        <f>IF(A45&lt;&gt;"",LEFT(VLOOKUP(A45,Licenciés!A:F,3,FALSE),15),"")</f>
        <v/>
      </c>
      <c r="D45" s="27"/>
      <c r="E45" s="27" t="str">
        <f>IF(A45&lt;&gt;"",LEFT(VLOOKUP(A45,Licenciés!A:F,5,FALSE),15),"")</f>
        <v/>
      </c>
      <c r="F45" s="27"/>
      <c r="G45" s="27" t="str">
        <f>IF(A45&lt;&gt;"",LEFT(VLOOKUP(A45,Licenciés!A:F,6,FALSE),15),"")</f>
        <v/>
      </c>
      <c r="H45" s="27"/>
      <c r="I45" s="27" t="str">
        <f>IF(A45&lt;&gt;"",610,"")</f>
        <v/>
      </c>
      <c r="J45" s="28"/>
      <c r="K45" s="27"/>
      <c r="L45" s="27"/>
      <c r="M45" s="27"/>
      <c r="N45" s="27"/>
      <c r="O45" s="27"/>
      <c r="P45" s="27"/>
      <c r="Q45" s="27" t="str">
        <f>IF(A45&lt;&gt;"",Intercomités2024!$C$4,"")</f>
        <v/>
      </c>
      <c r="R45" s="27" t="str">
        <f>IF(A45&lt;&gt;"",UPPER(Intercomités2024!$H$4),"")</f>
        <v/>
      </c>
      <c r="S45" s="27" t="str">
        <f t="shared" si="8"/>
        <v/>
      </c>
      <c r="T45" s="27" t="str">
        <f t="shared" si="9"/>
        <v/>
      </c>
      <c r="U45" s="27" t="str">
        <f t="shared" si="2"/>
        <v/>
      </c>
      <c r="V45" s="27" t="str">
        <f t="shared" ref="V45" si="20">IF(A45&lt;&gt;"",2,"")</f>
        <v/>
      </c>
      <c r="W45" s="27"/>
      <c r="X45" s="27" t="str">
        <f t="shared" si="3"/>
        <v/>
      </c>
      <c r="Y45" s="27" t="str">
        <f t="shared" si="10"/>
        <v/>
      </c>
      <c r="Z45" s="27"/>
      <c r="AA45" s="27"/>
      <c r="AB45" s="27"/>
      <c r="AC45" s="27"/>
      <c r="AD45" s="27"/>
      <c r="AE45" s="27"/>
      <c r="AF45" s="27" t="str">
        <f t="shared" si="11"/>
        <v/>
      </c>
      <c r="AG45" s="27" t="str">
        <f t="shared" si="12"/>
        <v/>
      </c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</row>
    <row r="46" spans="1:68" x14ac:dyDescent="0.25">
      <c r="A46" s="27" t="str">
        <f>IF(Intercomités2024!$H39&lt;&gt;"",Intercomités2024!$H39,"")</f>
        <v/>
      </c>
      <c r="B46" s="27" t="str">
        <f>IF(A46&lt;&gt;"",LEFT(VLOOKUP(A46,Licenciés!A:F,2,FALSE),20),"")</f>
        <v/>
      </c>
      <c r="C46" s="27" t="str">
        <f>IF(A46&lt;&gt;"",LEFT(VLOOKUP(A46,Licenciés!A:F,3,FALSE),15),"")</f>
        <v/>
      </c>
      <c r="D46" s="27"/>
      <c r="E46" s="27" t="str">
        <f>IF(A46&lt;&gt;"",LEFT(VLOOKUP(A46,Licenciés!A:F,5,FALSE),15),"")</f>
        <v/>
      </c>
      <c r="F46" s="27"/>
      <c r="G46" s="27" t="str">
        <f>IF(A46&lt;&gt;"",LEFT(VLOOKUP(A46,Licenciés!A:F,6,FALSE),15),"")</f>
        <v/>
      </c>
      <c r="H46" s="27"/>
      <c r="I46" s="27" t="str">
        <f>IF(A46&lt;&gt;"",633,"")</f>
        <v/>
      </c>
      <c r="J46" s="28"/>
      <c r="K46" s="27"/>
      <c r="L46" s="27"/>
      <c r="M46" s="27"/>
      <c r="N46" s="27"/>
      <c r="O46" s="27"/>
      <c r="P46" s="27"/>
      <c r="Q46" s="27" t="str">
        <f>IF(A46&lt;&gt;"",Intercomités2024!$C$4,"")</f>
        <v/>
      </c>
      <c r="R46" s="27" t="str">
        <f>IF(A46&lt;&gt;"",UPPER(Intercomités2024!$H$4),"")</f>
        <v/>
      </c>
      <c r="S46" s="27" t="str">
        <f t="shared" si="8"/>
        <v/>
      </c>
      <c r="T46" s="27" t="str">
        <f t="shared" si="9"/>
        <v/>
      </c>
      <c r="U46" s="27" t="str">
        <f t="shared" si="2"/>
        <v/>
      </c>
      <c r="V46" s="27" t="str">
        <f t="shared" si="7"/>
        <v/>
      </c>
      <c r="W46" s="27"/>
      <c r="X46" s="27" t="str">
        <f t="shared" si="3"/>
        <v/>
      </c>
      <c r="Y46" s="27" t="str">
        <f t="shared" si="10"/>
        <v/>
      </c>
      <c r="Z46" s="27"/>
      <c r="AA46" s="27"/>
      <c r="AB46" s="27"/>
      <c r="AC46" s="27"/>
      <c r="AD46" s="27"/>
      <c r="AE46" s="27"/>
      <c r="AF46" s="27" t="str">
        <f t="shared" si="11"/>
        <v/>
      </c>
      <c r="AG46" s="27" t="str">
        <f t="shared" si="12"/>
        <v/>
      </c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</row>
    <row r="47" spans="1:68" x14ac:dyDescent="0.25">
      <c r="A47" s="27" t="str">
        <f>IF(Intercomités2024!$H40&lt;&gt;"",Intercomités2024!$H40,"")</f>
        <v/>
      </c>
      <c r="B47" s="27" t="str">
        <f>IF(A47&lt;&gt;"",LEFT(VLOOKUP(A47,Licenciés!A:F,2,FALSE),20),"")</f>
        <v/>
      </c>
      <c r="C47" s="27" t="str">
        <f>IF(A47&lt;&gt;"",LEFT(VLOOKUP(A47,Licenciés!A:F,3,FALSE),15),"")</f>
        <v/>
      </c>
      <c r="D47" s="27"/>
      <c r="E47" s="27" t="str">
        <f>IF(A47&lt;&gt;"",LEFT(VLOOKUP(A47,Licenciés!A:F,5,FALSE),15),"")</f>
        <v/>
      </c>
      <c r="F47" s="27"/>
      <c r="G47" s="27" t="str">
        <f>IF(A47&lt;&gt;"",LEFT(VLOOKUP(A47,Licenciés!A:F,6,FALSE),15),"")</f>
        <v/>
      </c>
      <c r="H47" s="27"/>
      <c r="I47" s="27" t="str">
        <f>IF(A47&lt;&gt;"",633,"")</f>
        <v/>
      </c>
      <c r="J47" s="28"/>
      <c r="K47" s="27"/>
      <c r="L47" s="27"/>
      <c r="M47" s="27"/>
      <c r="N47" s="27"/>
      <c r="O47" s="27"/>
      <c r="P47" s="27"/>
      <c r="Q47" s="27" t="str">
        <f>IF(A47&lt;&gt;"",Intercomités2024!$C$4,"")</f>
        <v/>
      </c>
      <c r="R47" s="27" t="str">
        <f>IF(A47&lt;&gt;"",UPPER(Intercomités2024!$H$4),"")</f>
        <v/>
      </c>
      <c r="S47" s="27" t="str">
        <f t="shared" si="8"/>
        <v/>
      </c>
      <c r="T47" s="27" t="str">
        <f t="shared" si="9"/>
        <v/>
      </c>
      <c r="U47" s="27" t="str">
        <f t="shared" si="2"/>
        <v/>
      </c>
      <c r="V47" s="27" t="str">
        <f t="shared" ref="V47" si="21">IF(A47&lt;&gt;"",2,"")</f>
        <v/>
      </c>
      <c r="W47" s="27"/>
      <c r="X47" s="27" t="str">
        <f t="shared" si="3"/>
        <v/>
      </c>
      <c r="Y47" s="27" t="str">
        <f t="shared" si="10"/>
        <v/>
      </c>
      <c r="Z47" s="27"/>
      <c r="AA47" s="27"/>
      <c r="AB47" s="27"/>
      <c r="AC47" s="27"/>
      <c r="AD47" s="27"/>
      <c r="AE47" s="27"/>
      <c r="AF47" s="27" t="str">
        <f t="shared" si="11"/>
        <v/>
      </c>
      <c r="AG47" s="27" t="str">
        <f t="shared" si="12"/>
        <v/>
      </c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</row>
    <row r="48" spans="1:68" x14ac:dyDescent="0.25">
      <c r="A48" s="27" t="str">
        <f>IF(Intercomités2024!$H41&lt;&gt;"",Intercomités2024!$H41,"")</f>
        <v/>
      </c>
      <c r="B48" s="27" t="str">
        <f>IF(A48&lt;&gt;"",LEFT(VLOOKUP(A48,Licenciés!A:F,2,FALSE),20),"")</f>
        <v/>
      </c>
      <c r="C48" s="27" t="str">
        <f>IF(A48&lt;&gt;"",LEFT(VLOOKUP(A48,Licenciés!A:F,3,FALSE),15),"")</f>
        <v/>
      </c>
      <c r="D48" s="27"/>
      <c r="E48" s="27" t="str">
        <f>IF(A48&lt;&gt;"",LEFT(VLOOKUP(A48,Licenciés!A:F,5,FALSE),15),"")</f>
        <v/>
      </c>
      <c r="F48" s="27"/>
      <c r="G48" s="27" t="str">
        <f>IF(A48&lt;&gt;"",LEFT(VLOOKUP(A48,Licenciés!A:F,6,FALSE),15),"")</f>
        <v/>
      </c>
      <c r="H48" s="27"/>
      <c r="I48" s="27" t="str">
        <f>IF(A48&lt;&gt;"",650,"")</f>
        <v/>
      </c>
      <c r="J48" s="28"/>
      <c r="K48" s="27"/>
      <c r="L48" s="27"/>
      <c r="M48" s="27"/>
      <c r="N48" s="27"/>
      <c r="O48" s="27"/>
      <c r="P48" s="27"/>
      <c r="Q48" s="27" t="str">
        <f>IF(A48&lt;&gt;"",Intercomités2024!$C$4,"")</f>
        <v/>
      </c>
      <c r="R48" s="27" t="str">
        <f>IF(A48&lt;&gt;"",UPPER(Intercomités2024!$H$4),"")</f>
        <v/>
      </c>
      <c r="S48" s="27" t="str">
        <f t="shared" si="8"/>
        <v/>
      </c>
      <c r="T48" s="27" t="str">
        <f t="shared" si="9"/>
        <v/>
      </c>
      <c r="U48" s="27" t="str">
        <f t="shared" si="2"/>
        <v/>
      </c>
      <c r="V48" s="27" t="str">
        <f t="shared" si="7"/>
        <v/>
      </c>
      <c r="W48" s="27"/>
      <c r="X48" s="27" t="str">
        <f t="shared" si="3"/>
        <v/>
      </c>
      <c r="Y48" s="27" t="str">
        <f t="shared" si="10"/>
        <v/>
      </c>
      <c r="Z48" s="27"/>
      <c r="AA48" s="27"/>
      <c r="AB48" s="27"/>
      <c r="AC48" s="27"/>
      <c r="AD48" s="27"/>
      <c r="AE48" s="27"/>
      <c r="AF48" s="27" t="str">
        <f t="shared" si="11"/>
        <v/>
      </c>
      <c r="AG48" s="27" t="str">
        <f t="shared" si="12"/>
        <v/>
      </c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</row>
    <row r="49" spans="1:68" x14ac:dyDescent="0.25">
      <c r="A49" s="27" t="str">
        <f>IF(Intercomités2024!$H42&lt;&gt;"",Intercomités2024!$H42,"")</f>
        <v/>
      </c>
      <c r="B49" s="27" t="str">
        <f>IF(A49&lt;&gt;"",LEFT(VLOOKUP(A49,Licenciés!A:F,2,FALSE),20),"")</f>
        <v/>
      </c>
      <c r="C49" s="27" t="str">
        <f>IF(A49&lt;&gt;"",LEFT(VLOOKUP(A49,Licenciés!A:F,3,FALSE),15),"")</f>
        <v/>
      </c>
      <c r="D49" s="27"/>
      <c r="E49" s="27" t="str">
        <f>IF(A49&lt;&gt;"",LEFT(VLOOKUP(A49,Licenciés!A:F,5,FALSE),15),"")</f>
        <v/>
      </c>
      <c r="F49" s="27"/>
      <c r="G49" s="27" t="str">
        <f>IF(A49&lt;&gt;"",LEFT(VLOOKUP(A49,Licenciés!A:F,6,FALSE),15),"")</f>
        <v/>
      </c>
      <c r="H49" s="27"/>
      <c r="I49" s="27" t="str">
        <f>IF(A49&lt;&gt;"",650,"")</f>
        <v/>
      </c>
      <c r="J49" s="28"/>
      <c r="K49" s="27"/>
      <c r="L49" s="27"/>
      <c r="M49" s="27"/>
      <c r="N49" s="27"/>
      <c r="O49" s="27"/>
      <c r="P49" s="27"/>
      <c r="Q49" s="27" t="str">
        <f>IF(A49&lt;&gt;"",Intercomités2024!$C$4,"")</f>
        <v/>
      </c>
      <c r="R49" s="27" t="str">
        <f>IF(A49&lt;&gt;"",UPPER(Intercomités2024!$H$4),"")</f>
        <v/>
      </c>
      <c r="S49" s="27" t="str">
        <f t="shared" si="8"/>
        <v/>
      </c>
      <c r="T49" s="27" t="str">
        <f t="shared" si="9"/>
        <v/>
      </c>
      <c r="U49" s="27" t="str">
        <f t="shared" si="2"/>
        <v/>
      </c>
      <c r="V49" s="27" t="str">
        <f t="shared" ref="V49" si="22">IF(A49&lt;&gt;"",2,"")</f>
        <v/>
      </c>
      <c r="W49" s="27"/>
      <c r="X49" s="27" t="str">
        <f t="shared" si="3"/>
        <v/>
      </c>
      <c r="Y49" s="27" t="str">
        <f t="shared" si="10"/>
        <v/>
      </c>
      <c r="Z49" s="27"/>
      <c r="AA49" s="27"/>
      <c r="AB49" s="27"/>
      <c r="AC49" s="27"/>
      <c r="AD49" s="27"/>
      <c r="AE49" s="27"/>
      <c r="AF49" s="27" t="str">
        <f t="shared" si="11"/>
        <v/>
      </c>
      <c r="AG49" s="27" t="str">
        <f t="shared" si="12"/>
        <v/>
      </c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</row>
    <row r="50" spans="1:68" x14ac:dyDescent="0.25">
      <c r="A50" s="27" t="str">
        <f>IF(Intercomités2024!$H43&lt;&gt;"",Intercomités2024!$H43,"")</f>
        <v/>
      </c>
      <c r="B50" s="27" t="str">
        <f>IF(A50&lt;&gt;"",LEFT(VLOOKUP(A50,Licenciés!A:F,2,FALSE),20),"")</f>
        <v/>
      </c>
      <c r="C50" s="27" t="str">
        <f>IF(A50&lt;&gt;"",LEFT(VLOOKUP(A50,Licenciés!A:F,3,FALSE),15),"")</f>
        <v/>
      </c>
      <c r="D50" s="27"/>
      <c r="E50" s="27" t="str">
        <f>IF(A50&lt;&gt;"",LEFT(VLOOKUP(A50,Licenciés!A:F,5,FALSE),15),"")</f>
        <v/>
      </c>
      <c r="F50" s="27"/>
      <c r="G50" s="27" t="str">
        <f>IF(A50&lt;&gt;"",LEFT(VLOOKUP(A50,Licenciés!A:F,6,FALSE),15),"")</f>
        <v/>
      </c>
      <c r="H50" s="27"/>
      <c r="I50" s="27" t="str">
        <f>IF(A50&lt;&gt;"",902,"")</f>
        <v/>
      </c>
      <c r="J50" s="28"/>
      <c r="K50" s="27"/>
      <c r="L50" s="27"/>
      <c r="M50" s="27"/>
      <c r="N50" s="27"/>
      <c r="O50" s="27"/>
      <c r="P50" s="27"/>
      <c r="Q50" s="27" t="str">
        <f>IF(A50&lt;&gt;"",Intercomités2024!$C$4,"")</f>
        <v/>
      </c>
      <c r="R50" s="27" t="str">
        <f>IF(A50&lt;&gt;"",UPPER(Intercomités2024!$H$4),"")</f>
        <v/>
      </c>
      <c r="S50" s="27" t="str">
        <f t="shared" si="8"/>
        <v/>
      </c>
      <c r="T50" s="27" t="str">
        <f t="shared" si="9"/>
        <v/>
      </c>
      <c r="U50" s="27" t="str">
        <f t="shared" si="2"/>
        <v/>
      </c>
      <c r="V50" s="27" t="str">
        <f t="shared" si="7"/>
        <v/>
      </c>
      <c r="W50" s="27"/>
      <c r="X50" s="27" t="str">
        <f t="shared" si="3"/>
        <v/>
      </c>
      <c r="Y50" s="27" t="str">
        <f t="shared" si="10"/>
        <v/>
      </c>
      <c r="Z50" s="27"/>
      <c r="AA50" s="27"/>
      <c r="AB50" s="27"/>
      <c r="AC50" s="27"/>
      <c r="AD50" s="27"/>
      <c r="AE50" s="27"/>
      <c r="AF50" s="27" t="str">
        <f t="shared" si="11"/>
        <v/>
      </c>
      <c r="AG50" s="27" t="str">
        <f t="shared" si="12"/>
        <v/>
      </c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</row>
    <row r="51" spans="1:68" x14ac:dyDescent="0.25">
      <c r="A51" s="27" t="str">
        <f>IF(Intercomités2024!$H44&lt;&gt;"",Intercomités2024!$H44,"")</f>
        <v/>
      </c>
      <c r="B51" s="27" t="str">
        <f>IF(A51&lt;&gt;"",LEFT(VLOOKUP(A51,Licenciés!A:F,2,FALSE),20),"")</f>
        <v/>
      </c>
      <c r="C51" s="27" t="str">
        <f>IF(A51&lt;&gt;"",LEFT(VLOOKUP(A51,Licenciés!A:F,3,FALSE),15),"")</f>
        <v/>
      </c>
      <c r="D51" s="27"/>
      <c r="E51" s="27" t="str">
        <f>IF(A51&lt;&gt;"",LEFT(VLOOKUP(A51,Licenciés!A:F,5,FALSE),15),"")</f>
        <v/>
      </c>
      <c r="F51" s="27"/>
      <c r="G51" s="27" t="str">
        <f>IF(A51&lt;&gt;"",LEFT(VLOOKUP(A51,Licenciés!A:F,6,FALSE),15),"")</f>
        <v/>
      </c>
      <c r="H51" s="27"/>
      <c r="I51" s="27" t="str">
        <f>IF(A51&lt;&gt;"",902,"")</f>
        <v/>
      </c>
      <c r="J51" s="28"/>
      <c r="K51" s="27"/>
      <c r="L51" s="27"/>
      <c r="M51" s="27"/>
      <c r="N51" s="27"/>
      <c r="O51" s="27"/>
      <c r="P51" s="27"/>
      <c r="Q51" s="27" t="str">
        <f>IF(A51&lt;&gt;"",Intercomités2024!$C$4,"")</f>
        <v/>
      </c>
      <c r="R51" s="27" t="str">
        <f>IF(A51&lt;&gt;"",UPPER(Intercomités2024!$H$4),"")</f>
        <v/>
      </c>
      <c r="S51" s="27" t="str">
        <f t="shared" si="8"/>
        <v/>
      </c>
      <c r="T51" s="27" t="str">
        <f t="shared" si="9"/>
        <v/>
      </c>
      <c r="U51" s="27" t="str">
        <f t="shared" si="2"/>
        <v/>
      </c>
      <c r="V51" s="27" t="str">
        <f t="shared" ref="V51" si="23">IF(A51&lt;&gt;"",2,"")</f>
        <v/>
      </c>
      <c r="W51" s="27"/>
      <c r="X51" s="27" t="str">
        <f t="shared" si="3"/>
        <v/>
      </c>
      <c r="Y51" s="27" t="str">
        <f t="shared" si="10"/>
        <v/>
      </c>
      <c r="Z51" s="27"/>
      <c r="AA51" s="27"/>
      <c r="AB51" s="27"/>
      <c r="AC51" s="27"/>
      <c r="AD51" s="27"/>
      <c r="AE51" s="27"/>
      <c r="AF51" s="27" t="str">
        <f t="shared" si="11"/>
        <v/>
      </c>
      <c r="AG51" s="27" t="str">
        <f t="shared" si="12"/>
        <v/>
      </c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</row>
    <row r="52" spans="1:68" x14ac:dyDescent="0.25">
      <c r="A52" s="29" t="str">
        <f>IF(Intercomités2024!C54&lt;&gt;"",Intercomités2024!C54,"")</f>
        <v/>
      </c>
      <c r="B52" s="29" t="str">
        <f>IF(A52&lt;&gt;"",LEFT(VLOOKUP(A52,Licenciés!A:F,2,FALSE),20),"")</f>
        <v/>
      </c>
      <c r="C52" s="29" t="str">
        <f>IF(A52&lt;&gt;"",LEFT(VLOOKUP(A52,Licenciés!A:F,3,FALSE),15),"")</f>
        <v/>
      </c>
      <c r="D52" s="29"/>
      <c r="E52" s="29" t="str">
        <f>IF(A52&lt;&gt;"",LEFT(VLOOKUP(A52,Licenciés!A:F,5,FALSE),15),"")</f>
        <v/>
      </c>
      <c r="F52" s="29"/>
      <c r="G52" s="29" t="str">
        <f>IF(A52&lt;&gt;"",LEFT(VLOOKUP(A52,Licenciés!A:F,6,FALSE),15),"")</f>
        <v/>
      </c>
      <c r="H52" s="29"/>
      <c r="I52" s="29" t="str">
        <f>IF(A52&lt;&gt;"",108,"")</f>
        <v/>
      </c>
      <c r="J52" s="30"/>
      <c r="K52" s="29"/>
      <c r="L52" s="29"/>
      <c r="M52" s="29"/>
      <c r="N52" s="29"/>
      <c r="O52" s="29"/>
      <c r="P52" s="29"/>
      <c r="Q52" s="29" t="str">
        <f>IF(A52&lt;&gt;"",Intercomités2024!$C$4,"")</f>
        <v/>
      </c>
      <c r="R52" s="29" t="str">
        <f>IF(A52&lt;&gt;"",UPPER(Intercomités2024!$H$4),"")</f>
        <v/>
      </c>
      <c r="S52" s="29" t="str">
        <f>IF(A52&lt;&gt;"","U16F","")</f>
        <v/>
      </c>
      <c r="T52" s="29" t="str">
        <f>IF(A52&lt;&gt;"","F","")</f>
        <v/>
      </c>
      <c r="U52" s="29" t="str">
        <f>IF(A52&lt;&gt;"","MI","")</f>
        <v/>
      </c>
      <c r="V52" s="29" t="str">
        <f>IF(A52&lt;&gt;"",1,"")</f>
        <v/>
      </c>
      <c r="W52" s="29"/>
      <c r="X52" s="29" t="str">
        <f>IF(A52&lt;&gt;"","MI","")</f>
        <v/>
      </c>
      <c r="Y52" s="29" t="str">
        <f>IF(A52&lt;&gt;"","F","")</f>
        <v/>
      </c>
      <c r="Z52" s="29"/>
      <c r="AA52" s="29"/>
      <c r="AB52" s="29"/>
      <c r="AC52" s="29"/>
      <c r="AD52" s="29"/>
      <c r="AE52" s="29"/>
      <c r="AF52" s="29" t="str">
        <f>IF(A52&lt;&gt;"","MI","")</f>
        <v/>
      </c>
      <c r="AG52" s="29" t="str">
        <f>IF(A52&lt;&gt;"","F","")</f>
        <v/>
      </c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</row>
    <row r="53" spans="1:68" x14ac:dyDescent="0.25">
      <c r="A53" s="29" t="str">
        <f>IF(Intercomités2024!C55&lt;&gt;"",Intercomités2024!C55,"")</f>
        <v/>
      </c>
      <c r="B53" s="29" t="str">
        <f>IF(A53&lt;&gt;"",LEFT(VLOOKUP(A53,Licenciés!A:F,2,FALSE),20),"")</f>
        <v/>
      </c>
      <c r="C53" s="29" t="str">
        <f>IF(A53&lt;&gt;"",LEFT(VLOOKUP(A53,Licenciés!A:F,3,FALSE),15),"")</f>
        <v/>
      </c>
      <c r="D53" s="29"/>
      <c r="E53" s="29" t="str">
        <f>IF(A53&lt;&gt;"",LEFT(VLOOKUP(A53,Licenciés!A:F,5,FALSE),15),"")</f>
        <v/>
      </c>
      <c r="F53" s="29"/>
      <c r="G53" s="29" t="str">
        <f>IF(A53&lt;&gt;"",LEFT(VLOOKUP(A53,Licenciés!A:F,6,FALSE),15),"")</f>
        <v/>
      </c>
      <c r="H53" s="29"/>
      <c r="I53" s="29" t="str">
        <f>IF(A53&lt;&gt;"",108,"")</f>
        <v/>
      </c>
      <c r="J53" s="30"/>
      <c r="K53" s="29"/>
      <c r="L53" s="29"/>
      <c r="M53" s="29"/>
      <c r="N53" s="29"/>
      <c r="O53" s="29"/>
      <c r="P53" s="29"/>
      <c r="Q53" s="29" t="str">
        <f>IF(A53&lt;&gt;"",Intercomités2024!$C$4,"")</f>
        <v/>
      </c>
      <c r="R53" s="29" t="str">
        <f>IF(A53&lt;&gt;"",UPPER(Intercomités2024!$H$4),"")</f>
        <v/>
      </c>
      <c r="S53" s="29" t="str">
        <f t="shared" ref="S53:S81" si="24">IF(A53&lt;&gt;"","U16F","")</f>
        <v/>
      </c>
      <c r="T53" s="29" t="str">
        <f t="shared" ref="T53:T81" si="25">IF(A53&lt;&gt;"","F","")</f>
        <v/>
      </c>
      <c r="U53" s="29" t="str">
        <f t="shared" ref="U53:U111" si="26">IF(A53&lt;&gt;"","MI","")</f>
        <v/>
      </c>
      <c r="V53" s="29" t="str">
        <f>IF(A53&lt;&gt;"",2,"")</f>
        <v/>
      </c>
      <c r="W53" s="29"/>
      <c r="X53" s="29" t="str">
        <f t="shared" ref="X53:X111" si="27">IF(A53&lt;&gt;"","MI","")</f>
        <v/>
      </c>
      <c r="Y53" s="29" t="str">
        <f t="shared" ref="Y53:Y81" si="28">IF(A53&lt;&gt;"","F","")</f>
        <v/>
      </c>
      <c r="Z53" s="29"/>
      <c r="AA53" s="29"/>
      <c r="AB53" s="29"/>
      <c r="AC53" s="29"/>
      <c r="AD53" s="29"/>
      <c r="AE53" s="29"/>
      <c r="AF53" s="29" t="str">
        <f t="shared" ref="AF53:AF111" si="29">IF(A53&lt;&gt;"","MI","")</f>
        <v/>
      </c>
      <c r="AG53" s="29" t="str">
        <f t="shared" ref="AG53:AG81" si="30">IF(A53&lt;&gt;"","F","")</f>
        <v/>
      </c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</row>
    <row r="54" spans="1:68" x14ac:dyDescent="0.25">
      <c r="A54" s="29" t="str">
        <f>IF(Intercomités2024!C56&lt;&gt;"",Intercomités2024!C56,"")</f>
        <v/>
      </c>
      <c r="B54" s="29" t="str">
        <f>IF(A54&lt;&gt;"",LEFT(VLOOKUP(A54,Licenciés!A:F,2,FALSE),20),"")</f>
        <v/>
      </c>
      <c r="C54" s="29" t="str">
        <f>IF(A54&lt;&gt;"",LEFT(VLOOKUP(A54,Licenciés!A:F,3,FALSE),15),"")</f>
        <v/>
      </c>
      <c r="D54" s="29"/>
      <c r="E54" s="29" t="str">
        <f>IF(A54&lt;&gt;"",LEFT(VLOOKUP(A54,Licenciés!A:F,5,FALSE),15),"")</f>
        <v/>
      </c>
      <c r="F54" s="29"/>
      <c r="G54" s="29" t="str">
        <f>IF(A54&lt;&gt;"",LEFT(VLOOKUP(A54,Licenciés!A:F,6,FALSE),15),"")</f>
        <v/>
      </c>
      <c r="H54" s="29"/>
      <c r="I54" s="29" t="str">
        <f>IF(A54&lt;&gt;"",112,"")</f>
        <v/>
      </c>
      <c r="J54" s="30"/>
      <c r="K54" s="29"/>
      <c r="L54" s="29"/>
      <c r="M54" s="29"/>
      <c r="N54" s="29"/>
      <c r="O54" s="29"/>
      <c r="P54" s="29"/>
      <c r="Q54" s="29" t="str">
        <f>IF(A54&lt;&gt;"",Intercomités2024!$C$4,"")</f>
        <v/>
      </c>
      <c r="R54" s="29" t="str">
        <f>IF(A54&lt;&gt;"",UPPER(Intercomités2024!$H$4),"")</f>
        <v/>
      </c>
      <c r="S54" s="29" t="str">
        <f t="shared" si="24"/>
        <v/>
      </c>
      <c r="T54" s="29" t="str">
        <f t="shared" si="25"/>
        <v/>
      </c>
      <c r="U54" s="29" t="str">
        <f t="shared" si="26"/>
        <v/>
      </c>
      <c r="V54" s="29" t="str">
        <f t="shared" ref="V54" si="31">IF(A54&lt;&gt;"",1,"")</f>
        <v/>
      </c>
      <c r="W54" s="29"/>
      <c r="X54" s="29" t="str">
        <f t="shared" si="27"/>
        <v/>
      </c>
      <c r="Y54" s="29" t="str">
        <f t="shared" si="28"/>
        <v/>
      </c>
      <c r="Z54" s="29"/>
      <c r="AA54" s="29"/>
      <c r="AB54" s="29"/>
      <c r="AC54" s="29"/>
      <c r="AD54" s="29"/>
      <c r="AE54" s="29"/>
      <c r="AF54" s="29" t="str">
        <f t="shared" si="29"/>
        <v/>
      </c>
      <c r="AG54" s="29" t="str">
        <f t="shared" si="30"/>
        <v/>
      </c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</row>
    <row r="55" spans="1:68" x14ac:dyDescent="0.25">
      <c r="A55" s="29" t="str">
        <f>IF(Intercomités2024!C57&lt;&gt;"",Intercomités2024!C57,"")</f>
        <v/>
      </c>
      <c r="B55" s="29" t="str">
        <f>IF(A55&lt;&gt;"",LEFT(VLOOKUP(A55,Licenciés!A:F,2,FALSE),20),"")</f>
        <v/>
      </c>
      <c r="C55" s="29" t="str">
        <f>IF(A55&lt;&gt;"",LEFT(VLOOKUP(A55,Licenciés!A:F,3,FALSE),15),"")</f>
        <v/>
      </c>
      <c r="D55" s="29"/>
      <c r="E55" s="29" t="str">
        <f>IF(A55&lt;&gt;"",LEFT(VLOOKUP(A55,Licenciés!A:F,5,FALSE),15),"")</f>
        <v/>
      </c>
      <c r="F55" s="29"/>
      <c r="G55" s="29" t="str">
        <f>IF(A55&lt;&gt;"",LEFT(VLOOKUP(A55,Licenciés!A:F,6,FALSE),15),"")</f>
        <v/>
      </c>
      <c r="H55" s="29"/>
      <c r="I55" s="29" t="str">
        <f>IF(A55&lt;&gt;"",112,"")</f>
        <v/>
      </c>
      <c r="J55" s="30"/>
      <c r="K55" s="29"/>
      <c r="L55" s="29"/>
      <c r="M55" s="29"/>
      <c r="N55" s="29"/>
      <c r="O55" s="29"/>
      <c r="P55" s="29"/>
      <c r="Q55" s="29" t="str">
        <f>IF(A55&lt;&gt;"",Intercomités2024!$C$4,"")</f>
        <v/>
      </c>
      <c r="R55" s="29" t="str">
        <f>IF(A55&lt;&gt;"",UPPER(Intercomités2024!$H$4),"")</f>
        <v/>
      </c>
      <c r="S55" s="29" t="str">
        <f t="shared" si="24"/>
        <v/>
      </c>
      <c r="T55" s="29" t="str">
        <f t="shared" si="25"/>
        <v/>
      </c>
      <c r="U55" s="29" t="str">
        <f t="shared" si="26"/>
        <v/>
      </c>
      <c r="V55" s="29" t="str">
        <f t="shared" ref="V55" si="32">IF(A55&lt;&gt;"",2,"")</f>
        <v/>
      </c>
      <c r="W55" s="29"/>
      <c r="X55" s="29" t="str">
        <f t="shared" si="27"/>
        <v/>
      </c>
      <c r="Y55" s="29" t="str">
        <f t="shared" si="28"/>
        <v/>
      </c>
      <c r="Z55" s="29"/>
      <c r="AA55" s="29"/>
      <c r="AB55" s="29"/>
      <c r="AC55" s="29"/>
      <c r="AD55" s="29"/>
      <c r="AE55" s="29"/>
      <c r="AF55" s="29" t="str">
        <f t="shared" si="29"/>
        <v/>
      </c>
      <c r="AG55" s="29" t="str">
        <f t="shared" si="30"/>
        <v/>
      </c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</row>
    <row r="56" spans="1:68" x14ac:dyDescent="0.25">
      <c r="A56" s="29" t="str">
        <f>IF(Intercomités2024!C58&lt;&gt;"",Intercomités2024!C58,"")</f>
        <v/>
      </c>
      <c r="B56" s="29" t="str">
        <f>IF(A56&lt;&gt;"",LEFT(VLOOKUP(A56,Licenciés!A:F,2,FALSE),20),"")</f>
        <v/>
      </c>
      <c r="C56" s="29" t="str">
        <f>IF(A56&lt;&gt;"",LEFT(VLOOKUP(A56,Licenciés!A:F,3,FALSE),15),"")</f>
        <v/>
      </c>
      <c r="D56" s="29"/>
      <c r="E56" s="29" t="str">
        <f>IF(A56&lt;&gt;"",LEFT(VLOOKUP(A56,Licenciés!A:F,5,FALSE),15),"")</f>
        <v/>
      </c>
      <c r="F56" s="29"/>
      <c r="G56" s="29" t="str">
        <f>IF(A56&lt;&gt;"",LEFT(VLOOKUP(A56,Licenciés!A:F,6,FALSE),15),"")</f>
        <v/>
      </c>
      <c r="H56" s="29"/>
      <c r="I56" s="29" t="str">
        <f>IF(A56&lt;&gt;"",210,"")</f>
        <v/>
      </c>
      <c r="J56" s="30"/>
      <c r="K56" s="29"/>
      <c r="L56" s="29"/>
      <c r="M56" s="29"/>
      <c r="N56" s="29"/>
      <c r="O56" s="29"/>
      <c r="P56" s="29"/>
      <c r="Q56" s="29" t="str">
        <f>IF(A56&lt;&gt;"",Intercomités2024!$C$4,"")</f>
        <v/>
      </c>
      <c r="R56" s="29" t="str">
        <f>IF(A56&lt;&gt;"",UPPER(Intercomités2024!$H$4),"")</f>
        <v/>
      </c>
      <c r="S56" s="29" t="str">
        <f t="shared" si="24"/>
        <v/>
      </c>
      <c r="T56" s="29" t="str">
        <f t="shared" si="25"/>
        <v/>
      </c>
      <c r="U56" s="29" t="str">
        <f t="shared" si="26"/>
        <v/>
      </c>
      <c r="V56" s="29" t="str">
        <f t="shared" ref="V56" si="33">IF(A56&lt;&gt;"",1,"")</f>
        <v/>
      </c>
      <c r="W56" s="29"/>
      <c r="X56" s="29" t="str">
        <f t="shared" si="27"/>
        <v/>
      </c>
      <c r="Y56" s="29" t="str">
        <f t="shared" si="28"/>
        <v/>
      </c>
      <c r="Z56" s="29"/>
      <c r="AA56" s="29"/>
      <c r="AB56" s="29"/>
      <c r="AC56" s="29"/>
      <c r="AD56" s="29"/>
      <c r="AE56" s="29"/>
      <c r="AF56" s="29" t="str">
        <f t="shared" si="29"/>
        <v/>
      </c>
      <c r="AG56" s="29" t="str">
        <f t="shared" si="30"/>
        <v/>
      </c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</row>
    <row r="57" spans="1:68" x14ac:dyDescent="0.25">
      <c r="A57" s="29" t="str">
        <f>IF(Intercomités2024!C59&lt;&gt;"",Intercomités2024!C59,"")</f>
        <v/>
      </c>
      <c r="B57" s="29" t="str">
        <f>IF(A57&lt;&gt;"",LEFT(VLOOKUP(A57,Licenciés!A:F,2,FALSE),20),"")</f>
        <v/>
      </c>
      <c r="C57" s="29" t="str">
        <f>IF(A57&lt;&gt;"",LEFT(VLOOKUP(A57,Licenciés!A:F,3,FALSE),15),"")</f>
        <v/>
      </c>
      <c r="D57" s="29"/>
      <c r="E57" s="29" t="str">
        <f>IF(A57&lt;&gt;"",LEFT(VLOOKUP(A57,Licenciés!A:F,5,FALSE),15),"")</f>
        <v/>
      </c>
      <c r="F57" s="29"/>
      <c r="G57" s="29" t="str">
        <f>IF(A57&lt;&gt;"",LEFT(VLOOKUP(A57,Licenciés!A:F,6,FALSE),15),"")</f>
        <v/>
      </c>
      <c r="H57" s="29"/>
      <c r="I57" s="29" t="str">
        <f>IF(A57&lt;&gt;"",210,"")</f>
        <v/>
      </c>
      <c r="J57" s="30"/>
      <c r="K57" s="29"/>
      <c r="L57" s="29"/>
      <c r="M57" s="29"/>
      <c r="N57" s="29"/>
      <c r="O57" s="29"/>
      <c r="P57" s="29"/>
      <c r="Q57" s="29" t="str">
        <f>IF(A57&lt;&gt;"",Intercomités2024!$C$4,"")</f>
        <v/>
      </c>
      <c r="R57" s="29" t="str">
        <f>IF(A57&lt;&gt;"",UPPER(Intercomités2024!$H$4),"")</f>
        <v/>
      </c>
      <c r="S57" s="29" t="str">
        <f t="shared" si="24"/>
        <v/>
      </c>
      <c r="T57" s="29" t="str">
        <f t="shared" si="25"/>
        <v/>
      </c>
      <c r="U57" s="29" t="str">
        <f t="shared" si="26"/>
        <v/>
      </c>
      <c r="V57" s="29" t="str">
        <f t="shared" ref="V57" si="34">IF(A57&lt;&gt;"",2,"")</f>
        <v/>
      </c>
      <c r="W57" s="29"/>
      <c r="X57" s="29" t="str">
        <f t="shared" si="27"/>
        <v/>
      </c>
      <c r="Y57" s="29" t="str">
        <f t="shared" si="28"/>
        <v/>
      </c>
      <c r="Z57" s="29"/>
      <c r="AA57" s="29"/>
      <c r="AB57" s="29"/>
      <c r="AC57" s="29"/>
      <c r="AD57" s="29"/>
      <c r="AE57" s="29"/>
      <c r="AF57" s="29" t="str">
        <f t="shared" si="29"/>
        <v/>
      </c>
      <c r="AG57" s="29" t="str">
        <f t="shared" si="30"/>
        <v/>
      </c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</row>
    <row r="58" spans="1:68" x14ac:dyDescent="0.25">
      <c r="A58" s="29" t="str">
        <f>IF(Intercomités2024!C60&lt;&gt;"",Intercomités2024!C60,"")</f>
        <v/>
      </c>
      <c r="B58" s="29" t="str">
        <f>IF(A58&lt;&gt;"",LEFT(VLOOKUP(A58,Licenciés!A:F,2,FALSE),20),"")</f>
        <v/>
      </c>
      <c r="C58" s="29" t="str">
        <f>IF(A58&lt;&gt;"",LEFT(VLOOKUP(A58,Licenciés!A:F,3,FALSE),15),"")</f>
        <v/>
      </c>
      <c r="D58" s="29"/>
      <c r="E58" s="29" t="str">
        <f>IF(A58&lt;&gt;"",LEFT(VLOOKUP(A58,Licenciés!A:F,5,FALSE),15),"")</f>
        <v/>
      </c>
      <c r="F58" s="29"/>
      <c r="G58" s="29" t="str">
        <f>IF(A58&lt;&gt;"",LEFT(VLOOKUP(A58,Licenciés!A:F,6,FALSE),15),"")</f>
        <v/>
      </c>
      <c r="H58" s="29"/>
      <c r="I58" s="29" t="str">
        <f>IF(A58&lt;&gt;"",220,"")</f>
        <v/>
      </c>
      <c r="J58" s="30"/>
      <c r="K58" s="29"/>
      <c r="L58" s="29"/>
      <c r="M58" s="29"/>
      <c r="N58" s="29"/>
      <c r="O58" s="29"/>
      <c r="P58" s="29"/>
      <c r="Q58" s="29" t="str">
        <f>IF(A58&lt;&gt;"",Intercomités2024!$C$4,"")</f>
        <v/>
      </c>
      <c r="R58" s="29" t="str">
        <f>IF(A58&lt;&gt;"",UPPER(Intercomités2024!$H$4),"")</f>
        <v/>
      </c>
      <c r="S58" s="29" t="str">
        <f t="shared" si="24"/>
        <v/>
      </c>
      <c r="T58" s="29" t="str">
        <f t="shared" si="25"/>
        <v/>
      </c>
      <c r="U58" s="29" t="str">
        <f t="shared" si="26"/>
        <v/>
      </c>
      <c r="V58" s="29" t="str">
        <f t="shared" ref="V58" si="35">IF(A58&lt;&gt;"",1,"")</f>
        <v/>
      </c>
      <c r="W58" s="29"/>
      <c r="X58" s="29" t="str">
        <f t="shared" si="27"/>
        <v/>
      </c>
      <c r="Y58" s="29" t="str">
        <f t="shared" si="28"/>
        <v/>
      </c>
      <c r="Z58" s="29"/>
      <c r="AA58" s="29"/>
      <c r="AB58" s="29"/>
      <c r="AC58" s="29"/>
      <c r="AD58" s="29"/>
      <c r="AE58" s="29"/>
      <c r="AF58" s="29" t="str">
        <f t="shared" si="29"/>
        <v/>
      </c>
      <c r="AG58" s="29" t="str">
        <f t="shared" si="30"/>
        <v/>
      </c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</row>
    <row r="59" spans="1:68" x14ac:dyDescent="0.25">
      <c r="A59" s="29" t="str">
        <f>IF(Intercomités2024!C61&lt;&gt;"",Intercomités2024!C61,"")</f>
        <v/>
      </c>
      <c r="B59" s="29" t="str">
        <f>IF(A59&lt;&gt;"",LEFT(VLOOKUP(A59,Licenciés!A:F,2,FALSE),20),"")</f>
        <v/>
      </c>
      <c r="C59" s="29" t="str">
        <f>IF(A59&lt;&gt;"",LEFT(VLOOKUP(A59,Licenciés!A:F,3,FALSE),15),"")</f>
        <v/>
      </c>
      <c r="D59" s="29"/>
      <c r="E59" s="29" t="str">
        <f>IF(A59&lt;&gt;"",LEFT(VLOOKUP(A59,Licenciés!A:F,5,FALSE),15),"")</f>
        <v/>
      </c>
      <c r="F59" s="29"/>
      <c r="G59" s="29" t="str">
        <f>IF(A59&lt;&gt;"",LEFT(VLOOKUP(A59,Licenciés!A:F,6,FALSE),15),"")</f>
        <v/>
      </c>
      <c r="H59" s="29"/>
      <c r="I59" s="29" t="str">
        <f>IF(A59&lt;&gt;"",220,"")</f>
        <v/>
      </c>
      <c r="J59" s="30"/>
      <c r="K59" s="29"/>
      <c r="L59" s="29"/>
      <c r="M59" s="29"/>
      <c r="N59" s="29"/>
      <c r="O59" s="29"/>
      <c r="P59" s="29"/>
      <c r="Q59" s="29" t="str">
        <f>IF(A59&lt;&gt;"",Intercomités2024!$C$4,"")</f>
        <v/>
      </c>
      <c r="R59" s="29" t="str">
        <f>IF(A59&lt;&gt;"",UPPER(Intercomités2024!$H$4),"")</f>
        <v/>
      </c>
      <c r="S59" s="29" t="str">
        <f t="shared" si="24"/>
        <v/>
      </c>
      <c r="T59" s="29" t="str">
        <f t="shared" si="25"/>
        <v/>
      </c>
      <c r="U59" s="29" t="str">
        <f t="shared" si="26"/>
        <v/>
      </c>
      <c r="V59" s="29" t="str">
        <f t="shared" ref="V59" si="36">IF(A59&lt;&gt;"",2,"")</f>
        <v/>
      </c>
      <c r="W59" s="29"/>
      <c r="X59" s="29" t="str">
        <f t="shared" si="27"/>
        <v/>
      </c>
      <c r="Y59" s="29" t="str">
        <f t="shared" si="28"/>
        <v/>
      </c>
      <c r="Z59" s="29"/>
      <c r="AA59" s="29"/>
      <c r="AB59" s="29"/>
      <c r="AC59" s="29"/>
      <c r="AD59" s="29"/>
      <c r="AE59" s="29"/>
      <c r="AF59" s="29" t="str">
        <f t="shared" si="29"/>
        <v/>
      </c>
      <c r="AG59" s="29" t="str">
        <f t="shared" si="30"/>
        <v/>
      </c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</row>
    <row r="60" spans="1:68" x14ac:dyDescent="0.25">
      <c r="A60" s="29" t="str">
        <f>IF(Intercomités2024!C62&lt;&gt;"",Intercomités2024!C62,"")</f>
        <v/>
      </c>
      <c r="B60" s="29" t="str">
        <f>IF(A60&lt;&gt;"",LEFT(VLOOKUP(A60,Licenciés!A:F,2,FALSE),20),"")</f>
        <v/>
      </c>
      <c r="C60" s="29" t="str">
        <f>IF(A60&lt;&gt;"",LEFT(VLOOKUP(A60,Licenciés!A:F,3,FALSE),15),"")</f>
        <v/>
      </c>
      <c r="D60" s="29"/>
      <c r="E60" s="29" t="str">
        <f>IF(A60&lt;&gt;"",LEFT(VLOOKUP(A60,Licenciés!A:F,5,FALSE),15),"")</f>
        <v/>
      </c>
      <c r="F60" s="29"/>
      <c r="G60" s="29" t="str">
        <f>IF(A60&lt;&gt;"",LEFT(VLOOKUP(A60,Licenciés!A:F,6,FALSE),15),"")</f>
        <v/>
      </c>
      <c r="H60" s="29"/>
      <c r="I60" s="29" t="str">
        <f>IF(A60&lt;&gt;"",308,"")</f>
        <v/>
      </c>
      <c r="J60" s="30"/>
      <c r="K60" s="29"/>
      <c r="L60" s="29"/>
      <c r="M60" s="29"/>
      <c r="N60" s="29"/>
      <c r="O60" s="29"/>
      <c r="P60" s="29"/>
      <c r="Q60" s="29" t="str">
        <f>IF(A60&lt;&gt;"",Intercomités2024!$C$4,"")</f>
        <v/>
      </c>
      <c r="R60" s="29" t="str">
        <f>IF(A60&lt;&gt;"",UPPER(Intercomités2024!$H$4),"")</f>
        <v/>
      </c>
      <c r="S60" s="29" t="str">
        <f t="shared" si="24"/>
        <v/>
      </c>
      <c r="T60" s="29" t="str">
        <f t="shared" si="25"/>
        <v/>
      </c>
      <c r="U60" s="29" t="str">
        <f t="shared" si="26"/>
        <v/>
      </c>
      <c r="V60" s="29" t="str">
        <f t="shared" ref="V60" si="37">IF(A60&lt;&gt;"",1,"")</f>
        <v/>
      </c>
      <c r="W60" s="29"/>
      <c r="X60" s="29" t="str">
        <f t="shared" si="27"/>
        <v/>
      </c>
      <c r="Y60" s="29" t="str">
        <f t="shared" si="28"/>
        <v/>
      </c>
      <c r="Z60" s="29"/>
      <c r="AA60" s="29"/>
      <c r="AB60" s="29"/>
      <c r="AC60" s="29"/>
      <c r="AD60" s="29"/>
      <c r="AE60" s="29"/>
      <c r="AF60" s="29" t="str">
        <f t="shared" si="29"/>
        <v/>
      </c>
      <c r="AG60" s="29" t="str">
        <f t="shared" si="30"/>
        <v/>
      </c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</row>
    <row r="61" spans="1:68" x14ac:dyDescent="0.25">
      <c r="A61" s="29" t="str">
        <f>IF(Intercomités2024!C63&lt;&gt;"",Intercomités2024!C63,"")</f>
        <v/>
      </c>
      <c r="B61" s="29" t="str">
        <f>IF(A61&lt;&gt;"",LEFT(VLOOKUP(A61,Licenciés!A:F,2,FALSE),20),"")</f>
        <v/>
      </c>
      <c r="C61" s="29" t="str">
        <f>IF(A61&lt;&gt;"",LEFT(VLOOKUP(A61,Licenciés!A:F,3,FALSE),15),"")</f>
        <v/>
      </c>
      <c r="D61" s="29"/>
      <c r="E61" s="29" t="str">
        <f>IF(A61&lt;&gt;"",LEFT(VLOOKUP(A61,Licenciés!A:F,5,FALSE),15),"")</f>
        <v/>
      </c>
      <c r="F61" s="29"/>
      <c r="G61" s="29" t="str">
        <f>IF(A61&lt;&gt;"",LEFT(VLOOKUP(A61,Licenciés!A:F,6,FALSE),15),"")</f>
        <v/>
      </c>
      <c r="H61" s="29"/>
      <c r="I61" s="29" t="str">
        <f>IF(A61&lt;&gt;"",308,"")</f>
        <v/>
      </c>
      <c r="J61" s="30"/>
      <c r="K61" s="29"/>
      <c r="L61" s="29"/>
      <c r="M61" s="29"/>
      <c r="N61" s="29"/>
      <c r="O61" s="29"/>
      <c r="P61" s="29"/>
      <c r="Q61" s="29" t="str">
        <f>IF(A61&lt;&gt;"",Intercomités2024!$C$4,"")</f>
        <v/>
      </c>
      <c r="R61" s="29" t="str">
        <f>IF(A61&lt;&gt;"",UPPER(Intercomités2024!$H$4),"")</f>
        <v/>
      </c>
      <c r="S61" s="29" t="str">
        <f t="shared" si="24"/>
        <v/>
      </c>
      <c r="T61" s="29" t="str">
        <f t="shared" si="25"/>
        <v/>
      </c>
      <c r="U61" s="29" t="str">
        <f t="shared" si="26"/>
        <v/>
      </c>
      <c r="V61" s="29" t="str">
        <f t="shared" ref="V61" si="38">IF(A61&lt;&gt;"",2,"")</f>
        <v/>
      </c>
      <c r="W61" s="29"/>
      <c r="X61" s="29" t="str">
        <f t="shared" si="27"/>
        <v/>
      </c>
      <c r="Y61" s="29" t="str">
        <f t="shared" si="28"/>
        <v/>
      </c>
      <c r="Z61" s="29"/>
      <c r="AA61" s="29"/>
      <c r="AB61" s="29"/>
      <c r="AC61" s="29"/>
      <c r="AD61" s="29"/>
      <c r="AE61" s="29"/>
      <c r="AF61" s="29" t="str">
        <f t="shared" si="29"/>
        <v/>
      </c>
      <c r="AG61" s="29" t="str">
        <f t="shared" si="30"/>
        <v/>
      </c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</row>
    <row r="62" spans="1:68" x14ac:dyDescent="0.25">
      <c r="A62" s="29" t="str">
        <f>IF(Intercomités2024!C64&lt;&gt;"",Intercomités2024!C64,"")</f>
        <v/>
      </c>
      <c r="B62" s="29" t="str">
        <f>IF(A62&lt;&gt;"",LEFT(VLOOKUP(A62,Licenciés!A:F,2,FALSE),20),"")</f>
        <v/>
      </c>
      <c r="C62" s="29" t="str">
        <f>IF(A62&lt;&gt;"",LEFT(VLOOKUP(A62,Licenciés!A:F,3,FALSE),15),"")</f>
        <v/>
      </c>
      <c r="D62" s="29"/>
      <c r="E62" s="29" t="str">
        <f>IF(A62&lt;&gt;"",LEFT(VLOOKUP(A62,Licenciés!A:F,5,FALSE),15),"")</f>
        <v/>
      </c>
      <c r="F62" s="29"/>
      <c r="G62" s="29" t="str">
        <f>IF(A62&lt;&gt;"",LEFT(VLOOKUP(A62,Licenciés!A:F,6,FALSE),15),"")</f>
        <v/>
      </c>
      <c r="H62" s="29"/>
      <c r="I62" s="29" t="str">
        <f>IF(A62&lt;&gt;"",326,"")</f>
        <v/>
      </c>
      <c r="J62" s="30"/>
      <c r="K62" s="29"/>
      <c r="L62" s="29"/>
      <c r="M62" s="29"/>
      <c r="N62" s="29"/>
      <c r="O62" s="29"/>
      <c r="P62" s="29"/>
      <c r="Q62" s="29" t="str">
        <f>IF(A62&lt;&gt;"",Intercomités2024!$C$4,"")</f>
        <v/>
      </c>
      <c r="R62" s="29" t="str">
        <f>IF(A62&lt;&gt;"",UPPER(Intercomités2024!$H$4),"")</f>
        <v/>
      </c>
      <c r="S62" s="29" t="str">
        <f t="shared" si="24"/>
        <v/>
      </c>
      <c r="T62" s="29" t="str">
        <f t="shared" si="25"/>
        <v/>
      </c>
      <c r="U62" s="29" t="str">
        <f t="shared" si="26"/>
        <v/>
      </c>
      <c r="V62" s="29" t="str">
        <f t="shared" ref="V62" si="39">IF(A62&lt;&gt;"",1,"")</f>
        <v/>
      </c>
      <c r="W62" s="29"/>
      <c r="X62" s="29" t="str">
        <f t="shared" si="27"/>
        <v/>
      </c>
      <c r="Y62" s="29" t="str">
        <f t="shared" si="28"/>
        <v/>
      </c>
      <c r="Z62" s="29"/>
      <c r="AA62" s="29"/>
      <c r="AB62" s="29"/>
      <c r="AC62" s="29"/>
      <c r="AD62" s="29"/>
      <c r="AE62" s="29"/>
      <c r="AF62" s="29" t="str">
        <f t="shared" si="29"/>
        <v/>
      </c>
      <c r="AG62" s="29" t="str">
        <f t="shared" si="30"/>
        <v/>
      </c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</row>
    <row r="63" spans="1:68" x14ac:dyDescent="0.25">
      <c r="A63" s="29" t="str">
        <f>IF(Intercomités2024!C65&lt;&gt;"",Intercomités2024!C65,"")</f>
        <v/>
      </c>
      <c r="B63" s="29" t="str">
        <f>IF(A63&lt;&gt;"",LEFT(VLOOKUP(A63,Licenciés!A:F,2,FALSE),20),"")</f>
        <v/>
      </c>
      <c r="C63" s="29" t="str">
        <f>IF(A63&lt;&gt;"",LEFT(VLOOKUP(A63,Licenciés!A:F,3,FALSE),15),"")</f>
        <v/>
      </c>
      <c r="D63" s="29"/>
      <c r="E63" s="29" t="str">
        <f>IF(A63&lt;&gt;"",LEFT(VLOOKUP(A63,Licenciés!A:F,5,FALSE),15),"")</f>
        <v/>
      </c>
      <c r="F63" s="29"/>
      <c r="G63" s="29" t="str">
        <f>IF(A63&lt;&gt;"",LEFT(VLOOKUP(A63,Licenciés!A:F,6,FALSE),15),"")</f>
        <v/>
      </c>
      <c r="H63" s="29"/>
      <c r="I63" s="29" t="str">
        <f>IF(A63&lt;&gt;"",326,"")</f>
        <v/>
      </c>
      <c r="J63" s="30"/>
      <c r="K63" s="29"/>
      <c r="L63" s="29"/>
      <c r="M63" s="29"/>
      <c r="N63" s="29"/>
      <c r="O63" s="29"/>
      <c r="P63" s="29"/>
      <c r="Q63" s="29" t="str">
        <f>IF(A63&lt;&gt;"",Intercomités2024!$C$4,"")</f>
        <v/>
      </c>
      <c r="R63" s="29" t="str">
        <f>IF(A63&lt;&gt;"",UPPER(Intercomités2024!$H$4),"")</f>
        <v/>
      </c>
      <c r="S63" s="29" t="str">
        <f t="shared" si="24"/>
        <v/>
      </c>
      <c r="T63" s="29" t="str">
        <f t="shared" si="25"/>
        <v/>
      </c>
      <c r="U63" s="29" t="str">
        <f t="shared" si="26"/>
        <v/>
      </c>
      <c r="V63" s="29" t="str">
        <f t="shared" ref="V63" si="40">IF(A63&lt;&gt;"",2,"")</f>
        <v/>
      </c>
      <c r="W63" s="29"/>
      <c r="X63" s="29" t="str">
        <f t="shared" si="27"/>
        <v/>
      </c>
      <c r="Y63" s="29" t="str">
        <f t="shared" si="28"/>
        <v/>
      </c>
      <c r="Z63" s="29"/>
      <c r="AA63" s="29"/>
      <c r="AB63" s="29"/>
      <c r="AC63" s="29"/>
      <c r="AD63" s="29"/>
      <c r="AE63" s="29"/>
      <c r="AF63" s="29" t="str">
        <f t="shared" si="29"/>
        <v/>
      </c>
      <c r="AG63" s="29" t="str">
        <f t="shared" si="30"/>
        <v/>
      </c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</row>
    <row r="64" spans="1:68" x14ac:dyDescent="0.25">
      <c r="A64" s="29" t="str">
        <f>IF(Intercomités2024!C66&lt;&gt;"",Intercomités2024!C66,"")</f>
        <v/>
      </c>
      <c r="B64" s="29" t="str">
        <f>IF(A64&lt;&gt;"",LEFT(VLOOKUP(A64,Licenciés!A:F,2,FALSE),20),"")</f>
        <v/>
      </c>
      <c r="C64" s="29" t="str">
        <f>IF(A64&lt;&gt;"",LEFT(VLOOKUP(A64,Licenciés!A:F,3,FALSE),15),"")</f>
        <v/>
      </c>
      <c r="D64" s="29"/>
      <c r="E64" s="29" t="str">
        <f>IF(A64&lt;&gt;"",LEFT(VLOOKUP(A64,Licenciés!A:F,5,FALSE),15),"")</f>
        <v/>
      </c>
      <c r="F64" s="29"/>
      <c r="G64" s="29" t="str">
        <f>IF(A64&lt;&gt;"",LEFT(VLOOKUP(A64,Licenciés!A:F,6,FALSE),15),"")</f>
        <v/>
      </c>
      <c r="H64" s="29"/>
      <c r="I64" s="29" t="str">
        <f>IF(A64&lt;&gt;"",501,"")</f>
        <v/>
      </c>
      <c r="J64" s="30"/>
      <c r="K64" s="29"/>
      <c r="L64" s="29"/>
      <c r="M64" s="29"/>
      <c r="N64" s="29"/>
      <c r="O64" s="29"/>
      <c r="P64" s="29"/>
      <c r="Q64" s="29" t="str">
        <f>IF(A64&lt;&gt;"",Intercomités2024!$C$4,"")</f>
        <v/>
      </c>
      <c r="R64" s="29" t="str">
        <f>IF(A64&lt;&gt;"",UPPER(Intercomités2024!$H$4),"")</f>
        <v/>
      </c>
      <c r="S64" s="29" t="str">
        <f t="shared" si="24"/>
        <v/>
      </c>
      <c r="T64" s="29" t="str">
        <f t="shared" si="25"/>
        <v/>
      </c>
      <c r="U64" s="29" t="str">
        <f t="shared" si="26"/>
        <v/>
      </c>
      <c r="V64" s="29" t="str">
        <f t="shared" ref="V64" si="41">IF(A64&lt;&gt;"",1,"")</f>
        <v/>
      </c>
      <c r="W64" s="29"/>
      <c r="X64" s="29" t="str">
        <f t="shared" si="27"/>
        <v/>
      </c>
      <c r="Y64" s="29" t="str">
        <f t="shared" si="28"/>
        <v/>
      </c>
      <c r="Z64" s="29"/>
      <c r="AA64" s="29"/>
      <c r="AB64" s="29"/>
      <c r="AC64" s="29"/>
      <c r="AD64" s="29"/>
      <c r="AE64" s="29"/>
      <c r="AF64" s="29" t="str">
        <f t="shared" si="29"/>
        <v/>
      </c>
      <c r="AG64" s="29" t="str">
        <f t="shared" si="30"/>
        <v/>
      </c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</row>
    <row r="65" spans="1:68" x14ac:dyDescent="0.25">
      <c r="A65" s="29" t="str">
        <f>IF(Intercomités2024!C67&lt;&gt;"",Intercomités2024!C67,"")</f>
        <v/>
      </c>
      <c r="B65" s="29" t="str">
        <f>IF(A65&lt;&gt;"",LEFT(VLOOKUP(A65,Licenciés!A:F,2,FALSE),20),"")</f>
        <v/>
      </c>
      <c r="C65" s="29" t="str">
        <f>IF(A65&lt;&gt;"",LEFT(VLOOKUP(A65,Licenciés!A:F,3,FALSE),15),"")</f>
        <v/>
      </c>
      <c r="D65" s="29"/>
      <c r="E65" s="29" t="str">
        <f>IF(A65&lt;&gt;"",LEFT(VLOOKUP(A65,Licenciés!A:F,5,FALSE),15),"")</f>
        <v/>
      </c>
      <c r="F65" s="29"/>
      <c r="G65" s="29" t="str">
        <f>IF(A65&lt;&gt;"",LEFT(VLOOKUP(A65,Licenciés!A:F,6,FALSE),15),"")</f>
        <v/>
      </c>
      <c r="H65" s="29"/>
      <c r="I65" s="29" t="str">
        <f>IF(A65&lt;&gt;"",501,"")</f>
        <v/>
      </c>
      <c r="J65" s="30"/>
      <c r="K65" s="29"/>
      <c r="L65" s="29"/>
      <c r="M65" s="29"/>
      <c r="N65" s="29"/>
      <c r="O65" s="29"/>
      <c r="P65" s="29"/>
      <c r="Q65" s="29" t="str">
        <f>IF(A65&lt;&gt;"",Intercomités2024!$C$4,"")</f>
        <v/>
      </c>
      <c r="R65" s="29" t="str">
        <f>IF(A65&lt;&gt;"",UPPER(Intercomités2024!$H$4),"")</f>
        <v/>
      </c>
      <c r="S65" s="29" t="str">
        <f t="shared" si="24"/>
        <v/>
      </c>
      <c r="T65" s="29" t="str">
        <f t="shared" si="25"/>
        <v/>
      </c>
      <c r="U65" s="29" t="str">
        <f t="shared" si="26"/>
        <v/>
      </c>
      <c r="V65" s="29" t="str">
        <f t="shared" ref="V65" si="42">IF(A65&lt;&gt;"",2,"")</f>
        <v/>
      </c>
      <c r="W65" s="29"/>
      <c r="X65" s="29" t="str">
        <f t="shared" si="27"/>
        <v/>
      </c>
      <c r="Y65" s="29" t="str">
        <f t="shared" si="28"/>
        <v/>
      </c>
      <c r="Z65" s="29"/>
      <c r="AA65" s="29"/>
      <c r="AB65" s="29"/>
      <c r="AC65" s="29"/>
      <c r="AD65" s="29"/>
      <c r="AE65" s="29"/>
      <c r="AF65" s="29" t="str">
        <f t="shared" si="29"/>
        <v/>
      </c>
      <c r="AG65" s="29" t="str">
        <f t="shared" si="30"/>
        <v/>
      </c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</row>
    <row r="66" spans="1:68" x14ac:dyDescent="0.25">
      <c r="A66" s="29" t="str">
        <f>IF(Intercomités2024!C68&lt;&gt;"",Intercomités2024!C68,"")</f>
        <v/>
      </c>
      <c r="B66" s="29" t="str">
        <f>IF(A66&lt;&gt;"",LEFT(VLOOKUP(A66,Licenciés!A:F,2,FALSE),20),"")</f>
        <v/>
      </c>
      <c r="C66" s="29" t="str">
        <f>IF(A66&lt;&gt;"",LEFT(VLOOKUP(A66,Licenciés!A:F,3,FALSE),15),"")</f>
        <v/>
      </c>
      <c r="D66" s="29"/>
      <c r="E66" s="29" t="str">
        <f>IF(A66&lt;&gt;"",LEFT(VLOOKUP(A66,Licenciés!A:F,5,FALSE),15),"")</f>
        <v/>
      </c>
      <c r="F66" s="29"/>
      <c r="G66" s="29" t="str">
        <f>IF(A66&lt;&gt;"",LEFT(VLOOKUP(A66,Licenciés!A:F,6,FALSE),15),"")</f>
        <v/>
      </c>
      <c r="H66" s="29"/>
      <c r="I66" s="29" t="str">
        <f>IF(A66&lt;&gt;"",502,"")</f>
        <v/>
      </c>
      <c r="J66" s="30"/>
      <c r="K66" s="29"/>
      <c r="L66" s="29"/>
      <c r="M66" s="29"/>
      <c r="N66" s="29"/>
      <c r="O66" s="29"/>
      <c r="P66" s="29"/>
      <c r="Q66" s="29" t="str">
        <f>IF(A66&lt;&gt;"",Intercomités2024!$C$4,"")</f>
        <v/>
      </c>
      <c r="R66" s="29" t="str">
        <f>IF(A66&lt;&gt;"",UPPER(Intercomités2024!$H$4),"")</f>
        <v/>
      </c>
      <c r="S66" s="29" t="str">
        <f t="shared" si="24"/>
        <v/>
      </c>
      <c r="T66" s="29" t="str">
        <f t="shared" si="25"/>
        <v/>
      </c>
      <c r="U66" s="29" t="str">
        <f t="shared" si="26"/>
        <v/>
      </c>
      <c r="V66" s="29" t="str">
        <f t="shared" ref="V66" si="43">IF(A66&lt;&gt;"",1,"")</f>
        <v/>
      </c>
      <c r="W66" s="29"/>
      <c r="X66" s="29" t="str">
        <f t="shared" si="27"/>
        <v/>
      </c>
      <c r="Y66" s="29" t="str">
        <f t="shared" si="28"/>
        <v/>
      </c>
      <c r="Z66" s="29"/>
      <c r="AA66" s="29"/>
      <c r="AB66" s="29"/>
      <c r="AC66" s="29"/>
      <c r="AD66" s="29"/>
      <c r="AE66" s="29"/>
      <c r="AF66" s="29" t="str">
        <f t="shared" si="29"/>
        <v/>
      </c>
      <c r="AG66" s="29" t="str">
        <f t="shared" si="30"/>
        <v/>
      </c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</row>
    <row r="67" spans="1:68" x14ac:dyDescent="0.25">
      <c r="A67" s="29" t="str">
        <f>IF(Intercomités2024!C69&lt;&gt;"",Intercomités2024!C69,"")</f>
        <v/>
      </c>
      <c r="B67" s="29" t="str">
        <f>IF(A67&lt;&gt;"",LEFT(VLOOKUP(A67,Licenciés!A:F,2,FALSE),20),"")</f>
        <v/>
      </c>
      <c r="C67" s="29" t="str">
        <f>IF(A67&lt;&gt;"",LEFT(VLOOKUP(A67,Licenciés!A:F,3,FALSE),15),"")</f>
        <v/>
      </c>
      <c r="D67" s="29"/>
      <c r="E67" s="29" t="str">
        <f>IF(A67&lt;&gt;"",LEFT(VLOOKUP(A67,Licenciés!A:F,5,FALSE),15),"")</f>
        <v/>
      </c>
      <c r="F67" s="29"/>
      <c r="G67" s="29" t="str">
        <f>IF(A67&lt;&gt;"",LEFT(VLOOKUP(A67,Licenciés!A:F,6,FALSE),15),"")</f>
        <v/>
      </c>
      <c r="H67" s="29"/>
      <c r="I67" s="29" t="str">
        <f>IF(A67&lt;&gt;"",502,"")</f>
        <v/>
      </c>
      <c r="J67" s="30"/>
      <c r="K67" s="29"/>
      <c r="L67" s="29"/>
      <c r="M67" s="29"/>
      <c r="N67" s="29"/>
      <c r="O67" s="29"/>
      <c r="P67" s="29"/>
      <c r="Q67" s="29" t="str">
        <f>IF(A67&lt;&gt;"",Intercomités2024!$C$4,"")</f>
        <v/>
      </c>
      <c r="R67" s="29" t="str">
        <f>IF(A67&lt;&gt;"",UPPER(Intercomités2024!$H$4),"")</f>
        <v/>
      </c>
      <c r="S67" s="29" t="str">
        <f t="shared" si="24"/>
        <v/>
      </c>
      <c r="T67" s="29" t="str">
        <f t="shared" si="25"/>
        <v/>
      </c>
      <c r="U67" s="29" t="str">
        <f t="shared" si="26"/>
        <v/>
      </c>
      <c r="V67" s="29" t="str">
        <f t="shared" ref="V67" si="44">IF(A67&lt;&gt;"",2,"")</f>
        <v/>
      </c>
      <c r="W67" s="29"/>
      <c r="X67" s="29" t="str">
        <f t="shared" si="27"/>
        <v/>
      </c>
      <c r="Y67" s="29" t="str">
        <f t="shared" si="28"/>
        <v/>
      </c>
      <c r="Z67" s="29"/>
      <c r="AA67" s="29"/>
      <c r="AB67" s="29"/>
      <c r="AC67" s="29"/>
      <c r="AD67" s="29"/>
      <c r="AE67" s="29"/>
      <c r="AF67" s="29" t="str">
        <f t="shared" si="29"/>
        <v/>
      </c>
      <c r="AG67" s="29" t="str">
        <f t="shared" si="30"/>
        <v/>
      </c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</row>
    <row r="68" spans="1:68" x14ac:dyDescent="0.25">
      <c r="A68" s="29" t="str">
        <f>IF(Intercomités2024!C70&lt;&gt;"",Intercomités2024!C70,"")</f>
        <v/>
      </c>
      <c r="B68" s="29" t="str">
        <f>IF(A68&lt;&gt;"",LEFT(VLOOKUP(A68,Licenciés!A:F,2,FALSE),20),"")</f>
        <v/>
      </c>
      <c r="C68" s="29" t="str">
        <f>IF(A68&lt;&gt;"",LEFT(VLOOKUP(A68,Licenciés!A:F,3,FALSE),15),"")</f>
        <v/>
      </c>
      <c r="D68" s="29"/>
      <c r="E68" s="29" t="str">
        <f>IF(A68&lt;&gt;"",LEFT(VLOOKUP(A68,Licenciés!A:F,5,FALSE),15),"")</f>
        <v/>
      </c>
      <c r="F68" s="29"/>
      <c r="G68" s="29" t="str">
        <f>IF(A68&lt;&gt;"",LEFT(VLOOKUP(A68,Licenciés!A:F,6,FALSE),15),"")</f>
        <v/>
      </c>
      <c r="H68" s="29"/>
      <c r="I68" s="29" t="str">
        <f>IF(A68&lt;&gt;"",503,"")</f>
        <v/>
      </c>
      <c r="J68" s="30"/>
      <c r="K68" s="29"/>
      <c r="L68" s="29"/>
      <c r="M68" s="29"/>
      <c r="N68" s="29"/>
      <c r="O68" s="29"/>
      <c r="P68" s="29"/>
      <c r="Q68" s="29" t="str">
        <f>IF(A68&lt;&gt;"",Intercomités2024!$C$4,"")</f>
        <v/>
      </c>
      <c r="R68" s="29" t="str">
        <f>IF(A68&lt;&gt;"",UPPER(Intercomités2024!$H$4),"")</f>
        <v/>
      </c>
      <c r="S68" s="29" t="str">
        <f t="shared" si="24"/>
        <v/>
      </c>
      <c r="T68" s="29" t="str">
        <f t="shared" si="25"/>
        <v/>
      </c>
      <c r="U68" s="29" t="str">
        <f t="shared" si="26"/>
        <v/>
      </c>
      <c r="V68" s="29" t="str">
        <f t="shared" ref="V68" si="45">IF(A68&lt;&gt;"",1,"")</f>
        <v/>
      </c>
      <c r="W68" s="29"/>
      <c r="X68" s="29" t="str">
        <f t="shared" si="27"/>
        <v/>
      </c>
      <c r="Y68" s="29" t="str">
        <f t="shared" si="28"/>
        <v/>
      </c>
      <c r="Z68" s="29"/>
      <c r="AA68" s="29"/>
      <c r="AB68" s="29"/>
      <c r="AC68" s="29"/>
      <c r="AD68" s="29"/>
      <c r="AE68" s="29"/>
      <c r="AF68" s="29" t="str">
        <f t="shared" si="29"/>
        <v/>
      </c>
      <c r="AG68" s="29" t="str">
        <f t="shared" si="30"/>
        <v/>
      </c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</row>
    <row r="69" spans="1:68" x14ac:dyDescent="0.25">
      <c r="A69" s="29" t="str">
        <f>IF(Intercomités2024!C71&lt;&gt;"",Intercomités2024!C71,"")</f>
        <v/>
      </c>
      <c r="B69" s="29" t="str">
        <f>IF(A69&lt;&gt;"",LEFT(VLOOKUP(A69,Licenciés!A:F,2,FALSE),20),"")</f>
        <v/>
      </c>
      <c r="C69" s="29" t="str">
        <f>IF(A69&lt;&gt;"",LEFT(VLOOKUP(A69,Licenciés!A:F,3,FALSE),15),"")</f>
        <v/>
      </c>
      <c r="D69" s="29"/>
      <c r="E69" s="29" t="str">
        <f>IF(A69&lt;&gt;"",LEFT(VLOOKUP(A69,Licenciés!A:F,5,FALSE),15),"")</f>
        <v/>
      </c>
      <c r="F69" s="29"/>
      <c r="G69" s="29" t="str">
        <f>IF(A69&lt;&gt;"",LEFT(VLOOKUP(A69,Licenciés!A:F,6,FALSE),15),"")</f>
        <v/>
      </c>
      <c r="H69" s="29"/>
      <c r="I69" s="29" t="str">
        <f>IF(A69&lt;&gt;"",503,"")</f>
        <v/>
      </c>
      <c r="J69" s="30"/>
      <c r="K69" s="29"/>
      <c r="L69" s="29"/>
      <c r="M69" s="29"/>
      <c r="N69" s="29"/>
      <c r="O69" s="29"/>
      <c r="P69" s="29"/>
      <c r="Q69" s="29" t="str">
        <f>IF(A69&lt;&gt;"",Intercomités2024!$C$4,"")</f>
        <v/>
      </c>
      <c r="R69" s="29" t="str">
        <f>IF(A69&lt;&gt;"",UPPER(Intercomités2024!$H$4),"")</f>
        <v/>
      </c>
      <c r="S69" s="29" t="str">
        <f t="shared" si="24"/>
        <v/>
      </c>
      <c r="T69" s="29" t="str">
        <f t="shared" si="25"/>
        <v/>
      </c>
      <c r="U69" s="29" t="str">
        <f t="shared" si="26"/>
        <v/>
      </c>
      <c r="V69" s="29" t="str">
        <f t="shared" ref="V69" si="46">IF(A69&lt;&gt;"",2,"")</f>
        <v/>
      </c>
      <c r="W69" s="29"/>
      <c r="X69" s="29" t="str">
        <f t="shared" si="27"/>
        <v/>
      </c>
      <c r="Y69" s="29" t="str">
        <f t="shared" si="28"/>
        <v/>
      </c>
      <c r="Z69" s="29"/>
      <c r="AA69" s="29"/>
      <c r="AB69" s="29"/>
      <c r="AC69" s="29"/>
      <c r="AD69" s="29"/>
      <c r="AE69" s="29"/>
      <c r="AF69" s="29" t="str">
        <f t="shared" si="29"/>
        <v/>
      </c>
      <c r="AG69" s="29" t="str">
        <f t="shared" si="30"/>
        <v/>
      </c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</row>
    <row r="70" spans="1:68" x14ac:dyDescent="0.25">
      <c r="A70" s="29" t="str">
        <f>IF(Intercomités2024!C72&lt;&gt;"",Intercomités2024!C72,"")</f>
        <v/>
      </c>
      <c r="B70" s="29" t="str">
        <f>IF(A70&lt;&gt;"",LEFT(VLOOKUP(A70,Licenciés!A:F,2,FALSE),20),"")</f>
        <v/>
      </c>
      <c r="C70" s="29" t="str">
        <f>IF(A70&lt;&gt;"",LEFT(VLOOKUP(A70,Licenciés!A:F,3,FALSE),15),"")</f>
        <v/>
      </c>
      <c r="D70" s="29"/>
      <c r="E70" s="29" t="str">
        <f>IF(A70&lt;&gt;"",LEFT(VLOOKUP(A70,Licenciés!A:F,5,FALSE),15),"")</f>
        <v/>
      </c>
      <c r="F70" s="29"/>
      <c r="G70" s="29" t="str">
        <f>IF(A70&lt;&gt;"",LEFT(VLOOKUP(A70,Licenciés!A:F,6,FALSE),15),"")</f>
        <v/>
      </c>
      <c r="H70" s="29"/>
      <c r="I70" s="29" t="str">
        <f>IF(A70&lt;&gt;"",504,"")</f>
        <v/>
      </c>
      <c r="J70" s="30"/>
      <c r="K70" s="29"/>
      <c r="L70" s="29"/>
      <c r="M70" s="29"/>
      <c r="N70" s="29"/>
      <c r="O70" s="29"/>
      <c r="P70" s="29"/>
      <c r="Q70" s="29" t="str">
        <f>IF(A70&lt;&gt;"",Intercomités2024!$C$4,"")</f>
        <v/>
      </c>
      <c r="R70" s="29" t="str">
        <f>IF(A70&lt;&gt;"",UPPER(Intercomités2024!$H$4),"")</f>
        <v/>
      </c>
      <c r="S70" s="29" t="str">
        <f t="shared" si="24"/>
        <v/>
      </c>
      <c r="T70" s="29" t="str">
        <f t="shared" si="25"/>
        <v/>
      </c>
      <c r="U70" s="29" t="str">
        <f t="shared" si="26"/>
        <v/>
      </c>
      <c r="V70" s="29" t="str">
        <f t="shared" ref="V70" si="47">IF(A70&lt;&gt;"",1,"")</f>
        <v/>
      </c>
      <c r="W70" s="29"/>
      <c r="X70" s="29" t="str">
        <f t="shared" si="27"/>
        <v/>
      </c>
      <c r="Y70" s="29" t="str">
        <f t="shared" si="28"/>
        <v/>
      </c>
      <c r="Z70" s="29"/>
      <c r="AA70" s="29"/>
      <c r="AB70" s="29"/>
      <c r="AC70" s="29"/>
      <c r="AD70" s="29"/>
      <c r="AE70" s="29"/>
      <c r="AF70" s="29" t="str">
        <f t="shared" si="29"/>
        <v/>
      </c>
      <c r="AG70" s="29" t="str">
        <f t="shared" si="30"/>
        <v/>
      </c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</row>
    <row r="71" spans="1:68" x14ac:dyDescent="0.25">
      <c r="A71" s="29" t="str">
        <f>IF(Intercomités2024!C73&lt;&gt;"",Intercomités2024!C73,"")</f>
        <v/>
      </c>
      <c r="B71" s="29" t="str">
        <f>IF(A71&lt;&gt;"",LEFT(VLOOKUP(A71,Licenciés!A:F,2,FALSE),20),"")</f>
        <v/>
      </c>
      <c r="C71" s="29" t="str">
        <f>IF(A71&lt;&gt;"",LEFT(VLOOKUP(A71,Licenciés!A:F,3,FALSE),15),"")</f>
        <v/>
      </c>
      <c r="D71" s="29"/>
      <c r="E71" s="29" t="str">
        <f>IF(A71&lt;&gt;"",LEFT(VLOOKUP(A71,Licenciés!A:F,5,FALSE),15),"")</f>
        <v/>
      </c>
      <c r="F71" s="29"/>
      <c r="G71" s="29" t="str">
        <f>IF(A71&lt;&gt;"",LEFT(VLOOKUP(A71,Licenciés!A:F,6,FALSE),15),"")</f>
        <v/>
      </c>
      <c r="H71" s="29"/>
      <c r="I71" s="29" t="str">
        <f>IF(A71&lt;&gt;"",504,"")</f>
        <v/>
      </c>
      <c r="J71" s="30"/>
      <c r="K71" s="29"/>
      <c r="L71" s="29"/>
      <c r="M71" s="29"/>
      <c r="N71" s="29"/>
      <c r="O71" s="29"/>
      <c r="P71" s="29"/>
      <c r="Q71" s="29" t="str">
        <f>IF(A71&lt;&gt;"",Intercomités2024!$C$4,"")</f>
        <v/>
      </c>
      <c r="R71" s="29" t="str">
        <f>IF(A71&lt;&gt;"",UPPER(Intercomités2024!$H$4),"")</f>
        <v/>
      </c>
      <c r="S71" s="29" t="str">
        <f t="shared" si="24"/>
        <v/>
      </c>
      <c r="T71" s="29" t="str">
        <f t="shared" si="25"/>
        <v/>
      </c>
      <c r="U71" s="29" t="str">
        <f t="shared" si="26"/>
        <v/>
      </c>
      <c r="V71" s="29" t="str">
        <f t="shared" ref="V71" si="48">IF(A71&lt;&gt;"",2,"")</f>
        <v/>
      </c>
      <c r="W71" s="29"/>
      <c r="X71" s="29" t="str">
        <f t="shared" si="27"/>
        <v/>
      </c>
      <c r="Y71" s="29" t="str">
        <f t="shared" si="28"/>
        <v/>
      </c>
      <c r="Z71" s="29"/>
      <c r="AA71" s="29"/>
      <c r="AB71" s="29"/>
      <c r="AC71" s="29"/>
      <c r="AD71" s="29"/>
      <c r="AE71" s="29"/>
      <c r="AF71" s="29" t="str">
        <f t="shared" si="29"/>
        <v/>
      </c>
      <c r="AG71" s="29" t="str">
        <f t="shared" si="30"/>
        <v/>
      </c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</row>
    <row r="72" spans="1:68" x14ac:dyDescent="0.25">
      <c r="A72" s="29" t="str">
        <f>IF(Intercomités2024!C74&lt;&gt;"",Intercomités2024!C74,"")</f>
        <v/>
      </c>
      <c r="B72" s="29" t="str">
        <f>IF(A72&lt;&gt;"",LEFT(VLOOKUP(A72,Licenciés!A:F,2,FALSE),20),"")</f>
        <v/>
      </c>
      <c r="C72" s="29" t="str">
        <f>IF(A72&lt;&gt;"",LEFT(VLOOKUP(A72,Licenciés!A:F,3,FALSE),15),"")</f>
        <v/>
      </c>
      <c r="D72" s="29"/>
      <c r="E72" s="29" t="str">
        <f>IF(A72&lt;&gt;"",LEFT(VLOOKUP(A72,Licenciés!A:F,5,FALSE),15),"")</f>
        <v/>
      </c>
      <c r="F72" s="29"/>
      <c r="G72" s="29" t="str">
        <f>IF(A72&lt;&gt;"",LEFT(VLOOKUP(A72,Licenciés!A:F,6,FALSE),15),"")</f>
        <v/>
      </c>
      <c r="H72" s="29"/>
      <c r="I72" s="29" t="str">
        <f>IF(A72&lt;&gt;"",603,"")</f>
        <v/>
      </c>
      <c r="J72" s="30"/>
      <c r="K72" s="29"/>
      <c r="L72" s="29"/>
      <c r="M72" s="29"/>
      <c r="N72" s="29"/>
      <c r="O72" s="29"/>
      <c r="P72" s="29"/>
      <c r="Q72" s="29" t="str">
        <f>IF(A72&lt;&gt;"",Intercomités2024!$C$4,"")</f>
        <v/>
      </c>
      <c r="R72" s="29" t="str">
        <f>IF(A72&lt;&gt;"",UPPER(Intercomités2024!$H$4),"")</f>
        <v/>
      </c>
      <c r="S72" s="29" t="str">
        <f t="shared" si="24"/>
        <v/>
      </c>
      <c r="T72" s="29" t="str">
        <f t="shared" si="25"/>
        <v/>
      </c>
      <c r="U72" s="29" t="str">
        <f t="shared" si="26"/>
        <v/>
      </c>
      <c r="V72" s="29" t="str">
        <f t="shared" ref="V72" si="49">IF(A72&lt;&gt;"",1,"")</f>
        <v/>
      </c>
      <c r="W72" s="29"/>
      <c r="X72" s="29" t="str">
        <f t="shared" si="27"/>
        <v/>
      </c>
      <c r="Y72" s="29" t="str">
        <f t="shared" si="28"/>
        <v/>
      </c>
      <c r="Z72" s="29"/>
      <c r="AA72" s="29"/>
      <c r="AB72" s="29"/>
      <c r="AC72" s="29"/>
      <c r="AD72" s="29"/>
      <c r="AE72" s="29"/>
      <c r="AF72" s="29" t="str">
        <f t="shared" si="29"/>
        <v/>
      </c>
      <c r="AG72" s="29" t="str">
        <f t="shared" si="30"/>
        <v/>
      </c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</row>
    <row r="73" spans="1:68" x14ac:dyDescent="0.25">
      <c r="A73" s="29" t="str">
        <f>IF(Intercomités2024!C75&lt;&gt;"",Intercomités2024!C75,"")</f>
        <v/>
      </c>
      <c r="B73" s="29" t="str">
        <f>IF(A73&lt;&gt;"",LEFT(VLOOKUP(A73,Licenciés!A:F,2,FALSE),20),"")</f>
        <v/>
      </c>
      <c r="C73" s="29" t="str">
        <f>IF(A73&lt;&gt;"",LEFT(VLOOKUP(A73,Licenciés!A:F,3,FALSE),15),"")</f>
        <v/>
      </c>
      <c r="D73" s="29"/>
      <c r="E73" s="29" t="str">
        <f>IF(A73&lt;&gt;"",LEFT(VLOOKUP(A73,Licenciés!A:F,5,FALSE),15),"")</f>
        <v/>
      </c>
      <c r="F73" s="29"/>
      <c r="G73" s="29" t="str">
        <f>IF(A73&lt;&gt;"",LEFT(VLOOKUP(A73,Licenciés!A:F,6,FALSE),15),"")</f>
        <v/>
      </c>
      <c r="H73" s="29"/>
      <c r="I73" s="29" t="str">
        <f>IF(A73&lt;&gt;"",603,"")</f>
        <v/>
      </c>
      <c r="J73" s="30"/>
      <c r="K73" s="29"/>
      <c r="L73" s="29"/>
      <c r="M73" s="29"/>
      <c r="N73" s="29"/>
      <c r="O73" s="29"/>
      <c r="P73" s="29"/>
      <c r="Q73" s="29" t="str">
        <f>IF(A73&lt;&gt;"",Intercomités2024!$C$4,"")</f>
        <v/>
      </c>
      <c r="R73" s="29" t="str">
        <f>IF(A73&lt;&gt;"",UPPER(Intercomités2024!$H$4),"")</f>
        <v/>
      </c>
      <c r="S73" s="29" t="str">
        <f t="shared" si="24"/>
        <v/>
      </c>
      <c r="T73" s="29" t="str">
        <f t="shared" si="25"/>
        <v/>
      </c>
      <c r="U73" s="29" t="str">
        <f t="shared" si="26"/>
        <v/>
      </c>
      <c r="V73" s="29" t="str">
        <f t="shared" ref="V73" si="50">IF(A73&lt;&gt;"",2,"")</f>
        <v/>
      </c>
      <c r="W73" s="29"/>
      <c r="X73" s="29" t="str">
        <f t="shared" si="27"/>
        <v/>
      </c>
      <c r="Y73" s="29" t="str">
        <f t="shared" si="28"/>
        <v/>
      </c>
      <c r="Z73" s="29"/>
      <c r="AA73" s="29"/>
      <c r="AB73" s="29"/>
      <c r="AC73" s="29"/>
      <c r="AD73" s="29"/>
      <c r="AE73" s="29"/>
      <c r="AF73" s="29" t="str">
        <f t="shared" si="29"/>
        <v/>
      </c>
      <c r="AG73" s="29" t="str">
        <f t="shared" si="30"/>
        <v/>
      </c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</row>
    <row r="74" spans="1:68" x14ac:dyDescent="0.25">
      <c r="A74" s="29" t="str">
        <f>IF(Intercomités2024!C76&lt;&gt;"",Intercomités2024!C76,"")</f>
        <v/>
      </c>
      <c r="B74" s="29" t="str">
        <f>IF(A74&lt;&gt;"",LEFT(VLOOKUP(A74,Licenciés!A:F,2,FALSE),20),"")</f>
        <v/>
      </c>
      <c r="C74" s="29" t="str">
        <f>IF(A74&lt;&gt;"",LEFT(VLOOKUP(A74,Licenciés!A:F,3,FALSE),15),"")</f>
        <v/>
      </c>
      <c r="D74" s="29"/>
      <c r="E74" s="29" t="str">
        <f>IF(A74&lt;&gt;"",LEFT(VLOOKUP(A74,Licenciés!A:F,5,FALSE),15),"")</f>
        <v/>
      </c>
      <c r="F74" s="29"/>
      <c r="G74" s="29" t="str">
        <f>IF(A74&lt;&gt;"",LEFT(VLOOKUP(A74,Licenciés!A:F,6,FALSE),15),"")</f>
        <v/>
      </c>
      <c r="H74" s="29"/>
      <c r="I74" s="29" t="str">
        <f>IF(A74&lt;&gt;"",608,"")</f>
        <v/>
      </c>
      <c r="J74" s="30"/>
      <c r="K74" s="29"/>
      <c r="L74" s="29"/>
      <c r="M74" s="29"/>
      <c r="N74" s="29"/>
      <c r="O74" s="29"/>
      <c r="P74" s="29"/>
      <c r="Q74" s="29" t="str">
        <f>IF(A74&lt;&gt;"",Intercomités2024!$C$4,"")</f>
        <v/>
      </c>
      <c r="R74" s="29" t="str">
        <f>IF(A74&lt;&gt;"",UPPER(Intercomités2024!$H$4),"")</f>
        <v/>
      </c>
      <c r="S74" s="29" t="str">
        <f t="shared" si="24"/>
        <v/>
      </c>
      <c r="T74" s="29" t="str">
        <f t="shared" si="25"/>
        <v/>
      </c>
      <c r="U74" s="29" t="str">
        <f t="shared" si="26"/>
        <v/>
      </c>
      <c r="V74" s="29" t="str">
        <f t="shared" ref="V74" si="51">IF(A74&lt;&gt;"",1,"")</f>
        <v/>
      </c>
      <c r="W74" s="29"/>
      <c r="X74" s="29" t="str">
        <f t="shared" si="27"/>
        <v/>
      </c>
      <c r="Y74" s="29" t="str">
        <f t="shared" si="28"/>
        <v/>
      </c>
      <c r="Z74" s="29"/>
      <c r="AA74" s="29"/>
      <c r="AB74" s="29"/>
      <c r="AC74" s="29"/>
      <c r="AD74" s="29"/>
      <c r="AE74" s="29"/>
      <c r="AF74" s="29" t="str">
        <f t="shared" si="29"/>
        <v/>
      </c>
      <c r="AG74" s="29" t="str">
        <f t="shared" si="30"/>
        <v/>
      </c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</row>
    <row r="75" spans="1:68" x14ac:dyDescent="0.25">
      <c r="A75" s="29" t="str">
        <f>IF(Intercomités2024!C77&lt;&gt;"",Intercomités2024!C77,"")</f>
        <v/>
      </c>
      <c r="B75" s="29" t="str">
        <f>IF(A75&lt;&gt;"",LEFT(VLOOKUP(A75,Licenciés!A:F,2,FALSE),20),"")</f>
        <v/>
      </c>
      <c r="C75" s="29" t="str">
        <f>IF(A75&lt;&gt;"",LEFT(VLOOKUP(A75,Licenciés!A:F,3,FALSE),15),"")</f>
        <v/>
      </c>
      <c r="D75" s="29"/>
      <c r="E75" s="29" t="str">
        <f>IF(A75&lt;&gt;"",LEFT(VLOOKUP(A75,Licenciés!A:F,5,FALSE),15),"")</f>
        <v/>
      </c>
      <c r="F75" s="29"/>
      <c r="G75" s="29" t="str">
        <f>IF(A75&lt;&gt;"",LEFT(VLOOKUP(A75,Licenciés!A:F,6,FALSE),15),"")</f>
        <v/>
      </c>
      <c r="H75" s="29"/>
      <c r="I75" s="29" t="str">
        <f>IF(A75&lt;&gt;"",608,"")</f>
        <v/>
      </c>
      <c r="J75" s="30"/>
      <c r="K75" s="29"/>
      <c r="L75" s="29"/>
      <c r="M75" s="29"/>
      <c r="N75" s="29"/>
      <c r="O75" s="29"/>
      <c r="P75" s="29"/>
      <c r="Q75" s="29" t="str">
        <f>IF(A75&lt;&gt;"",Intercomités2024!$C$4,"")</f>
        <v/>
      </c>
      <c r="R75" s="29" t="str">
        <f>IF(A75&lt;&gt;"",UPPER(Intercomités2024!$H$4),"")</f>
        <v/>
      </c>
      <c r="S75" s="29" t="str">
        <f t="shared" si="24"/>
        <v/>
      </c>
      <c r="T75" s="29" t="str">
        <f t="shared" si="25"/>
        <v/>
      </c>
      <c r="U75" s="29" t="str">
        <f t="shared" si="26"/>
        <v/>
      </c>
      <c r="V75" s="29" t="str">
        <f t="shared" ref="V75" si="52">IF(A75&lt;&gt;"",2,"")</f>
        <v/>
      </c>
      <c r="W75" s="29"/>
      <c r="X75" s="29" t="str">
        <f t="shared" si="27"/>
        <v/>
      </c>
      <c r="Y75" s="29" t="str">
        <f t="shared" si="28"/>
        <v/>
      </c>
      <c r="Z75" s="29"/>
      <c r="AA75" s="29"/>
      <c r="AB75" s="29"/>
      <c r="AC75" s="29"/>
      <c r="AD75" s="29"/>
      <c r="AE75" s="29"/>
      <c r="AF75" s="29" t="str">
        <f t="shared" si="29"/>
        <v/>
      </c>
      <c r="AG75" s="29" t="str">
        <f t="shared" si="30"/>
        <v/>
      </c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</row>
    <row r="76" spans="1:68" x14ac:dyDescent="0.25">
      <c r="A76" s="29" t="str">
        <f>IF(Intercomités2024!C78&lt;&gt;"",Intercomités2024!C78,"")</f>
        <v/>
      </c>
      <c r="B76" s="29" t="str">
        <f>IF(A76&lt;&gt;"",LEFT(VLOOKUP(A76,Licenciés!A:F,2,FALSE),20),"")</f>
        <v/>
      </c>
      <c r="C76" s="29" t="str">
        <f>IF(A76&lt;&gt;"",LEFT(VLOOKUP(A76,Licenciés!A:F,3,FALSE),15),"")</f>
        <v/>
      </c>
      <c r="D76" s="29"/>
      <c r="E76" s="29" t="str">
        <f>IF(A76&lt;&gt;"",LEFT(VLOOKUP(A76,Licenciés!A:F,5,FALSE),15),"")</f>
        <v/>
      </c>
      <c r="F76" s="29"/>
      <c r="G76" s="29" t="str">
        <f>IF(A76&lt;&gt;"",LEFT(VLOOKUP(A76,Licenciés!A:F,6,FALSE),15),"")</f>
        <v/>
      </c>
      <c r="H76" s="29"/>
      <c r="I76" s="29" t="str">
        <f>IF(A76&lt;&gt;"",633,"")</f>
        <v/>
      </c>
      <c r="J76" s="30"/>
      <c r="K76" s="29"/>
      <c r="L76" s="29"/>
      <c r="M76" s="29"/>
      <c r="N76" s="29"/>
      <c r="O76" s="29"/>
      <c r="P76" s="29"/>
      <c r="Q76" s="29" t="str">
        <f>IF(A76&lt;&gt;"",Intercomités2024!$C$4,"")</f>
        <v/>
      </c>
      <c r="R76" s="29" t="str">
        <f>IF(A76&lt;&gt;"",UPPER(Intercomités2024!$H$4),"")</f>
        <v/>
      </c>
      <c r="S76" s="29" t="str">
        <f t="shared" si="24"/>
        <v/>
      </c>
      <c r="T76" s="29" t="str">
        <f t="shared" si="25"/>
        <v/>
      </c>
      <c r="U76" s="29" t="str">
        <f t="shared" si="26"/>
        <v/>
      </c>
      <c r="V76" s="29" t="str">
        <f t="shared" ref="V76" si="53">IF(A76&lt;&gt;"",1,"")</f>
        <v/>
      </c>
      <c r="W76" s="29"/>
      <c r="X76" s="29" t="str">
        <f t="shared" si="27"/>
        <v/>
      </c>
      <c r="Y76" s="29" t="str">
        <f t="shared" si="28"/>
        <v/>
      </c>
      <c r="Z76" s="29"/>
      <c r="AA76" s="29"/>
      <c r="AB76" s="29"/>
      <c r="AC76" s="29"/>
      <c r="AD76" s="29"/>
      <c r="AE76" s="29"/>
      <c r="AF76" s="29" t="str">
        <f t="shared" si="29"/>
        <v/>
      </c>
      <c r="AG76" s="29" t="str">
        <f t="shared" si="30"/>
        <v/>
      </c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</row>
    <row r="77" spans="1:68" x14ac:dyDescent="0.25">
      <c r="A77" s="29" t="str">
        <f>IF(Intercomités2024!C79&lt;&gt;"",Intercomités2024!C79,"")</f>
        <v/>
      </c>
      <c r="B77" s="29" t="str">
        <f>IF(A77&lt;&gt;"",LEFT(VLOOKUP(A77,Licenciés!A:F,2,FALSE),20),"")</f>
        <v/>
      </c>
      <c r="C77" s="29" t="str">
        <f>IF(A77&lt;&gt;"",LEFT(VLOOKUP(A77,Licenciés!A:F,3,FALSE),15),"")</f>
        <v/>
      </c>
      <c r="D77" s="29"/>
      <c r="E77" s="29" t="str">
        <f>IF(A77&lt;&gt;"",LEFT(VLOOKUP(A77,Licenciés!A:F,5,FALSE),15),"")</f>
        <v/>
      </c>
      <c r="F77" s="29"/>
      <c r="G77" s="29" t="str">
        <f>IF(A77&lt;&gt;"",LEFT(VLOOKUP(A77,Licenciés!A:F,6,FALSE),15),"")</f>
        <v/>
      </c>
      <c r="H77" s="29"/>
      <c r="I77" s="29" t="str">
        <f>IF(A77&lt;&gt;"",633,"")</f>
        <v/>
      </c>
      <c r="J77" s="30"/>
      <c r="K77" s="29"/>
      <c r="L77" s="29"/>
      <c r="M77" s="29"/>
      <c r="N77" s="29"/>
      <c r="O77" s="29"/>
      <c r="P77" s="29"/>
      <c r="Q77" s="29" t="str">
        <f>IF(A77&lt;&gt;"",Intercomités2024!$C$4,"")</f>
        <v/>
      </c>
      <c r="R77" s="29" t="str">
        <f>IF(A77&lt;&gt;"",UPPER(Intercomités2024!$H$4),"")</f>
        <v/>
      </c>
      <c r="S77" s="29" t="str">
        <f t="shared" si="24"/>
        <v/>
      </c>
      <c r="T77" s="29" t="str">
        <f t="shared" si="25"/>
        <v/>
      </c>
      <c r="U77" s="29" t="str">
        <f t="shared" si="26"/>
        <v/>
      </c>
      <c r="V77" s="29" t="str">
        <f t="shared" ref="V77" si="54">IF(A77&lt;&gt;"",2,"")</f>
        <v/>
      </c>
      <c r="W77" s="29"/>
      <c r="X77" s="29" t="str">
        <f t="shared" si="27"/>
        <v/>
      </c>
      <c r="Y77" s="29" t="str">
        <f t="shared" si="28"/>
        <v/>
      </c>
      <c r="Z77" s="29"/>
      <c r="AA77" s="29"/>
      <c r="AB77" s="29"/>
      <c r="AC77" s="29"/>
      <c r="AD77" s="29"/>
      <c r="AE77" s="29"/>
      <c r="AF77" s="29" t="str">
        <f t="shared" si="29"/>
        <v/>
      </c>
      <c r="AG77" s="29" t="str">
        <f t="shared" si="30"/>
        <v/>
      </c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</row>
    <row r="78" spans="1:68" x14ac:dyDescent="0.25">
      <c r="A78" s="29" t="str">
        <f>IF(Intercomités2024!C80&lt;&gt;"",Intercomités2024!C80,"")</f>
        <v/>
      </c>
      <c r="B78" s="29" t="str">
        <f>IF(A78&lt;&gt;"",LEFT(VLOOKUP(A78,Licenciés!A:F,2,FALSE),20),"")</f>
        <v/>
      </c>
      <c r="C78" s="29" t="str">
        <f>IF(A78&lt;&gt;"",LEFT(VLOOKUP(A78,Licenciés!A:F,3,FALSE),15),"")</f>
        <v/>
      </c>
      <c r="D78" s="29"/>
      <c r="E78" s="29" t="str">
        <f>IF(A78&lt;&gt;"",LEFT(VLOOKUP(A78,Licenciés!A:F,5,FALSE),15),"")</f>
        <v/>
      </c>
      <c r="F78" s="29"/>
      <c r="G78" s="29" t="str">
        <f>IF(A78&lt;&gt;"",LEFT(VLOOKUP(A78,Licenciés!A:F,6,FALSE),15),"")</f>
        <v/>
      </c>
      <c r="H78" s="29"/>
      <c r="I78" s="29" t="str">
        <f>IF(A78&lt;&gt;"",650,"")</f>
        <v/>
      </c>
      <c r="J78" s="30"/>
      <c r="K78" s="29"/>
      <c r="L78" s="29"/>
      <c r="M78" s="29"/>
      <c r="N78" s="29"/>
      <c r="O78" s="29"/>
      <c r="P78" s="29"/>
      <c r="Q78" s="29" t="str">
        <f>IF(A78&lt;&gt;"",Intercomités2024!$C$4,"")</f>
        <v/>
      </c>
      <c r="R78" s="29" t="str">
        <f>IF(A78&lt;&gt;"",UPPER(Intercomités2024!$H$4),"")</f>
        <v/>
      </c>
      <c r="S78" s="29" t="str">
        <f t="shared" si="24"/>
        <v/>
      </c>
      <c r="T78" s="29" t="str">
        <f t="shared" si="25"/>
        <v/>
      </c>
      <c r="U78" s="29" t="str">
        <f t="shared" si="26"/>
        <v/>
      </c>
      <c r="V78" s="29" t="str">
        <f t="shared" ref="V78" si="55">IF(A78&lt;&gt;"",1,"")</f>
        <v/>
      </c>
      <c r="W78" s="29"/>
      <c r="X78" s="29" t="str">
        <f t="shared" si="27"/>
        <v/>
      </c>
      <c r="Y78" s="29" t="str">
        <f t="shared" si="28"/>
        <v/>
      </c>
      <c r="Z78" s="29"/>
      <c r="AA78" s="29"/>
      <c r="AB78" s="29"/>
      <c r="AC78" s="29"/>
      <c r="AD78" s="29"/>
      <c r="AE78" s="29"/>
      <c r="AF78" s="29" t="str">
        <f t="shared" si="29"/>
        <v/>
      </c>
      <c r="AG78" s="29" t="str">
        <f t="shared" si="30"/>
        <v/>
      </c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</row>
    <row r="79" spans="1:68" x14ac:dyDescent="0.25">
      <c r="A79" s="29" t="str">
        <f>IF(Intercomités2024!C81&lt;&gt;"",Intercomités2024!C81,"")</f>
        <v/>
      </c>
      <c r="B79" s="29" t="str">
        <f>IF(A79&lt;&gt;"",LEFT(VLOOKUP(A79,Licenciés!A:F,2,FALSE),20),"")</f>
        <v/>
      </c>
      <c r="C79" s="29" t="str">
        <f>IF(A79&lt;&gt;"",LEFT(VLOOKUP(A79,Licenciés!A:F,3,FALSE),15),"")</f>
        <v/>
      </c>
      <c r="D79" s="29"/>
      <c r="E79" s="29" t="str">
        <f>IF(A79&lt;&gt;"",LEFT(VLOOKUP(A79,Licenciés!A:F,5,FALSE),15),"")</f>
        <v/>
      </c>
      <c r="F79" s="29"/>
      <c r="G79" s="29" t="str">
        <f>IF(A79&lt;&gt;"",LEFT(VLOOKUP(A79,Licenciés!A:F,6,FALSE),15),"")</f>
        <v/>
      </c>
      <c r="H79" s="29"/>
      <c r="I79" s="29" t="str">
        <f>IF(A79&lt;&gt;"",650,"")</f>
        <v/>
      </c>
      <c r="J79" s="30"/>
      <c r="K79" s="29"/>
      <c r="L79" s="29"/>
      <c r="M79" s="29"/>
      <c r="N79" s="29"/>
      <c r="O79" s="29"/>
      <c r="P79" s="29"/>
      <c r="Q79" s="29" t="str">
        <f>IF(A79&lt;&gt;"",Intercomités2024!$C$4,"")</f>
        <v/>
      </c>
      <c r="R79" s="29" t="str">
        <f>IF(A79&lt;&gt;"",UPPER(Intercomités2024!$H$4),"")</f>
        <v/>
      </c>
      <c r="S79" s="29" t="str">
        <f t="shared" si="24"/>
        <v/>
      </c>
      <c r="T79" s="29" t="str">
        <f t="shared" si="25"/>
        <v/>
      </c>
      <c r="U79" s="29" t="str">
        <f t="shared" si="26"/>
        <v/>
      </c>
      <c r="V79" s="29" t="str">
        <f t="shared" ref="V79" si="56">IF(A79&lt;&gt;"",2,"")</f>
        <v/>
      </c>
      <c r="W79" s="29"/>
      <c r="X79" s="29" t="str">
        <f t="shared" si="27"/>
        <v/>
      </c>
      <c r="Y79" s="29" t="str">
        <f t="shared" si="28"/>
        <v/>
      </c>
      <c r="Z79" s="29"/>
      <c r="AA79" s="29"/>
      <c r="AB79" s="29"/>
      <c r="AC79" s="29"/>
      <c r="AD79" s="29"/>
      <c r="AE79" s="29"/>
      <c r="AF79" s="29" t="str">
        <f t="shared" si="29"/>
        <v/>
      </c>
      <c r="AG79" s="29" t="str">
        <f t="shared" si="30"/>
        <v/>
      </c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</row>
    <row r="80" spans="1:68" x14ac:dyDescent="0.25">
      <c r="A80" s="29" t="str">
        <f>IF(Intercomités2024!C82&lt;&gt;"",Intercomités2024!C82,"")</f>
        <v/>
      </c>
      <c r="B80" s="29" t="str">
        <f>IF(A80&lt;&gt;"",LEFT(VLOOKUP(A80,Licenciés!A:F,2,FALSE),20),"")</f>
        <v/>
      </c>
      <c r="C80" s="29" t="str">
        <f>IF(A80&lt;&gt;"",LEFT(VLOOKUP(A80,Licenciés!A:F,3,FALSE),15),"")</f>
        <v/>
      </c>
      <c r="D80" s="29"/>
      <c r="E80" s="29" t="str">
        <f>IF(A80&lt;&gt;"",LEFT(VLOOKUP(A80,Licenciés!A:F,5,FALSE),15),"")</f>
        <v/>
      </c>
      <c r="F80" s="29"/>
      <c r="G80" s="29" t="str">
        <f>IF(A80&lt;&gt;"",LEFT(VLOOKUP(A80,Licenciés!A:F,6,FALSE),15),"")</f>
        <v/>
      </c>
      <c r="H80" s="29"/>
      <c r="I80" s="29" t="str">
        <f>IF(A80&lt;&gt;"",903,"")</f>
        <v/>
      </c>
      <c r="J80" s="30"/>
      <c r="K80" s="29"/>
      <c r="L80" s="29"/>
      <c r="M80" s="29"/>
      <c r="N80" s="29"/>
      <c r="O80" s="29"/>
      <c r="P80" s="29"/>
      <c r="Q80" s="29" t="str">
        <f>IF(A80&lt;&gt;"",Intercomités2024!$C$4,"")</f>
        <v/>
      </c>
      <c r="R80" s="29" t="str">
        <f>IF(A80&lt;&gt;"",UPPER(Intercomités2024!$H$4),"")</f>
        <v/>
      </c>
      <c r="S80" s="29" t="str">
        <f t="shared" si="24"/>
        <v/>
      </c>
      <c r="T80" s="29" t="str">
        <f t="shared" si="25"/>
        <v/>
      </c>
      <c r="U80" s="29" t="str">
        <f t="shared" si="26"/>
        <v/>
      </c>
      <c r="V80" s="29" t="str">
        <f t="shared" ref="V80:V110" si="57">IF(A80&lt;&gt;"",1,"")</f>
        <v/>
      </c>
      <c r="W80" s="29"/>
      <c r="X80" s="29" t="str">
        <f t="shared" si="27"/>
        <v/>
      </c>
      <c r="Y80" s="29" t="str">
        <f t="shared" si="28"/>
        <v/>
      </c>
      <c r="Z80" s="29"/>
      <c r="AA80" s="29"/>
      <c r="AB80" s="29"/>
      <c r="AC80" s="29"/>
      <c r="AD80" s="29"/>
      <c r="AE80" s="29"/>
      <c r="AF80" s="29" t="str">
        <f t="shared" si="29"/>
        <v/>
      </c>
      <c r="AG80" s="29" t="str">
        <f t="shared" si="30"/>
        <v/>
      </c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</row>
    <row r="81" spans="1:68" x14ac:dyDescent="0.25">
      <c r="A81" s="29" t="str">
        <f>IF(Intercomités2024!C83&lt;&gt;"",Intercomités2024!C83,"")</f>
        <v/>
      </c>
      <c r="B81" s="29" t="str">
        <f>IF(A81&lt;&gt;"",LEFT(VLOOKUP(A81,Licenciés!A:F,2,FALSE),20),"")</f>
        <v/>
      </c>
      <c r="C81" s="29" t="str">
        <f>IF(A81&lt;&gt;"",LEFT(VLOOKUP(A81,Licenciés!A:F,3,FALSE),15),"")</f>
        <v/>
      </c>
      <c r="D81" s="29"/>
      <c r="E81" s="29" t="str">
        <f>IF(A81&lt;&gt;"",LEFT(VLOOKUP(A81,Licenciés!A:F,5,FALSE),15),"")</f>
        <v/>
      </c>
      <c r="F81" s="29"/>
      <c r="G81" s="29" t="str">
        <f>IF(A81&lt;&gt;"",LEFT(VLOOKUP(A81,Licenciés!A:F,6,FALSE),15),"")</f>
        <v/>
      </c>
      <c r="H81" s="29"/>
      <c r="I81" s="29" t="str">
        <f>IF(A81&lt;&gt;"",903,"")</f>
        <v/>
      </c>
      <c r="J81" s="30"/>
      <c r="K81" s="29"/>
      <c r="L81" s="29"/>
      <c r="M81" s="29"/>
      <c r="N81" s="29"/>
      <c r="O81" s="29"/>
      <c r="P81" s="29"/>
      <c r="Q81" s="29" t="str">
        <f>IF(A81&lt;&gt;"",Intercomités2024!$C$4,"")</f>
        <v/>
      </c>
      <c r="R81" s="29" t="str">
        <f>IF(A81&lt;&gt;"",UPPER(Intercomités2024!$H$4),"")</f>
        <v/>
      </c>
      <c r="S81" s="29" t="str">
        <f t="shared" si="24"/>
        <v/>
      </c>
      <c r="T81" s="29" t="str">
        <f t="shared" si="25"/>
        <v/>
      </c>
      <c r="U81" s="29" t="str">
        <f t="shared" si="26"/>
        <v/>
      </c>
      <c r="V81" s="29" t="str">
        <f t="shared" ref="V81:V111" si="58">IF(A81&lt;&gt;"",2,"")</f>
        <v/>
      </c>
      <c r="W81" s="29"/>
      <c r="X81" s="29" t="str">
        <f t="shared" si="27"/>
        <v/>
      </c>
      <c r="Y81" s="29" t="str">
        <f t="shared" si="28"/>
        <v/>
      </c>
      <c r="Z81" s="30"/>
      <c r="AA81" s="29"/>
      <c r="AB81" s="29"/>
      <c r="AC81" s="29"/>
      <c r="AD81" s="29"/>
      <c r="AE81" s="29"/>
      <c r="AF81" s="29" t="str">
        <f t="shared" si="29"/>
        <v/>
      </c>
      <c r="AG81" s="29" t="str">
        <f t="shared" si="30"/>
        <v/>
      </c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</row>
    <row r="82" spans="1:68" x14ac:dyDescent="0.25">
      <c r="A82" s="31" t="str">
        <f>IF(Intercomités2024!H54&lt;&gt;"",Intercomités2024!H54,"")</f>
        <v/>
      </c>
      <c r="B82" s="31" t="str">
        <f>IF(A82&lt;&gt;"",LEFT(VLOOKUP(A82,Licenciés!A:F,2,FALSE),20),"")</f>
        <v/>
      </c>
      <c r="C82" s="31" t="str">
        <f>IF(A82&lt;&gt;"",LEFT(VLOOKUP(A82,Licenciés!A:F,3,FALSE),15),"")</f>
        <v/>
      </c>
      <c r="D82" s="31"/>
      <c r="E82" s="31" t="str">
        <f>IF(A82&lt;&gt;"",LEFT(VLOOKUP(A82,Licenciés!A:F,5,FALSE),15),"")</f>
        <v/>
      </c>
      <c r="F82" s="31"/>
      <c r="G82" s="31" t="str">
        <f>IF(A82&lt;&gt;"",LEFT(VLOOKUP(A82,Licenciés!A:F,6,FALSE),15),"")</f>
        <v/>
      </c>
      <c r="H82" s="31"/>
      <c r="I82" s="31" t="str">
        <f>IF(A82&lt;&gt;"",108,"")</f>
        <v/>
      </c>
      <c r="J82" s="32"/>
      <c r="K82" s="31"/>
      <c r="L82" s="31"/>
      <c r="M82" s="31"/>
      <c r="N82" s="31"/>
      <c r="O82" s="31"/>
      <c r="P82" s="31"/>
      <c r="Q82" s="31" t="str">
        <f>IF(A82&lt;&gt;"",Intercomités2024!$C$4,"")</f>
        <v/>
      </c>
      <c r="R82" s="31" t="str">
        <f>IF(A82&lt;&gt;"",UPPER(Intercomités2024!$H$4),"")</f>
        <v/>
      </c>
      <c r="S82" s="31" t="str">
        <f>IF(A82&lt;&gt;"","U16M","")</f>
        <v/>
      </c>
      <c r="T82" s="31" t="str">
        <f>IF(A82&lt;&gt;"","M","")</f>
        <v/>
      </c>
      <c r="U82" s="31" t="str">
        <f t="shared" si="26"/>
        <v/>
      </c>
      <c r="V82" s="31" t="str">
        <f t="shared" si="57"/>
        <v/>
      </c>
      <c r="W82" s="31"/>
      <c r="X82" s="31" t="str">
        <f t="shared" si="27"/>
        <v/>
      </c>
      <c r="Y82" s="31" t="str">
        <f>IF(A82&lt;&gt;"","M","")</f>
        <v/>
      </c>
      <c r="Z82" s="32"/>
      <c r="AA82" s="31"/>
      <c r="AB82" s="31"/>
      <c r="AC82" s="31"/>
      <c r="AD82" s="31"/>
      <c r="AE82" s="31"/>
      <c r="AF82" s="31" t="str">
        <f t="shared" si="29"/>
        <v/>
      </c>
      <c r="AG82" s="31" t="str">
        <f>IF(A82&lt;&gt;"","M","")</f>
        <v/>
      </c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</row>
    <row r="83" spans="1:68" x14ac:dyDescent="0.25">
      <c r="A83" s="31" t="str">
        <f>IF(Intercomités2024!H55&lt;&gt;"",Intercomités2024!H55,"")</f>
        <v/>
      </c>
      <c r="B83" s="31" t="str">
        <f>IF(A83&lt;&gt;"",LEFT(VLOOKUP(A83,Licenciés!A:F,2,FALSE),20),"")</f>
        <v/>
      </c>
      <c r="C83" s="31" t="str">
        <f>IF(A83&lt;&gt;"",LEFT(VLOOKUP(A83,Licenciés!A:F,3,FALSE),15),"")</f>
        <v/>
      </c>
      <c r="D83" s="31"/>
      <c r="E83" s="31" t="str">
        <f>IF(A83&lt;&gt;"",LEFT(VLOOKUP(A83,Licenciés!A:F,5,FALSE),15),"")</f>
        <v/>
      </c>
      <c r="F83" s="31"/>
      <c r="G83" s="31" t="str">
        <f>IF(A83&lt;&gt;"",LEFT(VLOOKUP(A83,Licenciés!A:F,6,FALSE),15),"")</f>
        <v/>
      </c>
      <c r="H83" s="31"/>
      <c r="I83" s="31" t="str">
        <f>IF(A83&lt;&gt;"",108,"")</f>
        <v/>
      </c>
      <c r="J83" s="32"/>
      <c r="K83" s="31"/>
      <c r="L83" s="31"/>
      <c r="M83" s="31"/>
      <c r="N83" s="31"/>
      <c r="O83" s="31"/>
      <c r="P83" s="31"/>
      <c r="Q83" s="31" t="str">
        <f>IF(A83&lt;&gt;"",Intercomités2024!$C$4,"")</f>
        <v/>
      </c>
      <c r="R83" s="31" t="str">
        <f>IF(A83&lt;&gt;"",UPPER(Intercomités2024!$H$4),"")</f>
        <v/>
      </c>
      <c r="S83" s="31" t="str">
        <f t="shared" ref="S83:S111" si="59">IF(A83&lt;&gt;"","U16M","")</f>
        <v/>
      </c>
      <c r="T83" s="31" t="str">
        <f t="shared" ref="T83:T111" si="60">IF(A83&lt;&gt;"","M","")</f>
        <v/>
      </c>
      <c r="U83" s="31" t="str">
        <f t="shared" si="26"/>
        <v/>
      </c>
      <c r="V83" s="31" t="str">
        <f t="shared" si="58"/>
        <v/>
      </c>
      <c r="W83" s="31"/>
      <c r="X83" s="31" t="str">
        <f t="shared" si="27"/>
        <v/>
      </c>
      <c r="Y83" s="31" t="str">
        <f t="shared" ref="Y83:Y111" si="61">IF(A83&lt;&gt;"","M","")</f>
        <v/>
      </c>
      <c r="Z83" s="32"/>
      <c r="AA83" s="31"/>
      <c r="AB83" s="31"/>
      <c r="AC83" s="31"/>
      <c r="AD83" s="31"/>
      <c r="AE83" s="31"/>
      <c r="AF83" s="31" t="str">
        <f t="shared" si="29"/>
        <v/>
      </c>
      <c r="AG83" s="31" t="str">
        <f t="shared" ref="AG83:AG111" si="62">IF(A83&lt;&gt;"","M","")</f>
        <v/>
      </c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</row>
    <row r="84" spans="1:68" x14ac:dyDescent="0.25">
      <c r="A84" s="31" t="str">
        <f>IF(Intercomités2024!H56&lt;&gt;"",Intercomités2024!H56,"")</f>
        <v/>
      </c>
      <c r="B84" s="31" t="str">
        <f>IF(A84&lt;&gt;"",LEFT(VLOOKUP(A84,Licenciés!A:F,2,FALSE),20),"")</f>
        <v/>
      </c>
      <c r="C84" s="31" t="str">
        <f>IF(A84&lt;&gt;"",LEFT(VLOOKUP(A84,Licenciés!A:F,3,FALSE),15),"")</f>
        <v/>
      </c>
      <c r="D84" s="31"/>
      <c r="E84" s="31" t="str">
        <f>IF(A84&lt;&gt;"",LEFT(VLOOKUP(A84,Licenciés!A:F,5,FALSE),15),"")</f>
        <v/>
      </c>
      <c r="F84" s="31"/>
      <c r="G84" s="31" t="str">
        <f>IF(A84&lt;&gt;"",LEFT(VLOOKUP(A84,Licenciés!A:F,6,FALSE),15),"")</f>
        <v/>
      </c>
      <c r="H84" s="31"/>
      <c r="I84" s="31" t="str">
        <f>IF(A84&lt;&gt;"",112,"")</f>
        <v/>
      </c>
      <c r="J84" s="32"/>
      <c r="K84" s="31"/>
      <c r="L84" s="31"/>
      <c r="M84" s="31"/>
      <c r="N84" s="31"/>
      <c r="O84" s="31"/>
      <c r="P84" s="31"/>
      <c r="Q84" s="31" t="str">
        <f>IF(A84&lt;&gt;"",Intercomités2024!$C$4,"")</f>
        <v/>
      </c>
      <c r="R84" s="31" t="str">
        <f>IF(A84&lt;&gt;"",UPPER(Intercomités2024!$H$4),"")</f>
        <v/>
      </c>
      <c r="S84" s="31" t="str">
        <f t="shared" si="59"/>
        <v/>
      </c>
      <c r="T84" s="31" t="str">
        <f t="shared" si="60"/>
        <v/>
      </c>
      <c r="U84" s="31" t="str">
        <f t="shared" si="26"/>
        <v/>
      </c>
      <c r="V84" s="31" t="str">
        <f t="shared" si="57"/>
        <v/>
      </c>
      <c r="W84" s="31"/>
      <c r="X84" s="31" t="str">
        <f t="shared" si="27"/>
        <v/>
      </c>
      <c r="Y84" s="31" t="str">
        <f t="shared" si="61"/>
        <v/>
      </c>
      <c r="Z84" s="32"/>
      <c r="AA84" s="31"/>
      <c r="AB84" s="31"/>
      <c r="AC84" s="31"/>
      <c r="AD84" s="31"/>
      <c r="AE84" s="31"/>
      <c r="AF84" s="31" t="str">
        <f t="shared" si="29"/>
        <v/>
      </c>
      <c r="AG84" s="31" t="str">
        <f t="shared" si="62"/>
        <v/>
      </c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1"/>
      <c r="BO84" s="31"/>
      <c r="BP84" s="31"/>
    </row>
    <row r="85" spans="1:68" x14ac:dyDescent="0.25">
      <c r="A85" s="31" t="str">
        <f>IF(Intercomités2024!H57&lt;&gt;"",Intercomités2024!H57,"")</f>
        <v/>
      </c>
      <c r="B85" s="31" t="str">
        <f>IF(A85&lt;&gt;"",LEFT(VLOOKUP(A85,Licenciés!A:F,2,FALSE),20),"")</f>
        <v/>
      </c>
      <c r="C85" s="31" t="str">
        <f>IF(A85&lt;&gt;"",LEFT(VLOOKUP(A85,Licenciés!A:F,3,FALSE),15),"")</f>
        <v/>
      </c>
      <c r="D85" s="31"/>
      <c r="E85" s="31" t="str">
        <f>IF(A85&lt;&gt;"",LEFT(VLOOKUP(A85,Licenciés!A:F,5,FALSE),15),"")</f>
        <v/>
      </c>
      <c r="F85" s="31"/>
      <c r="G85" s="31" t="str">
        <f>IF(A85&lt;&gt;"",LEFT(VLOOKUP(A85,Licenciés!A:F,6,FALSE),15),"")</f>
        <v/>
      </c>
      <c r="H85" s="31"/>
      <c r="I85" s="31" t="str">
        <f>IF(A85&lt;&gt;"",112,"")</f>
        <v/>
      </c>
      <c r="J85" s="32"/>
      <c r="K85" s="31"/>
      <c r="L85" s="31"/>
      <c r="M85" s="31"/>
      <c r="N85" s="31"/>
      <c r="O85" s="31"/>
      <c r="P85" s="31"/>
      <c r="Q85" s="31" t="str">
        <f>IF(A85&lt;&gt;"",Intercomités2024!$C$4,"")</f>
        <v/>
      </c>
      <c r="R85" s="31" t="str">
        <f>IF(A85&lt;&gt;"",UPPER(Intercomités2024!$H$4),"")</f>
        <v/>
      </c>
      <c r="S85" s="31" t="str">
        <f t="shared" si="59"/>
        <v/>
      </c>
      <c r="T85" s="31" t="str">
        <f t="shared" si="60"/>
        <v/>
      </c>
      <c r="U85" s="31" t="str">
        <f t="shared" si="26"/>
        <v/>
      </c>
      <c r="V85" s="31" t="str">
        <f t="shared" si="58"/>
        <v/>
      </c>
      <c r="W85" s="31"/>
      <c r="X85" s="31" t="str">
        <f t="shared" si="27"/>
        <v/>
      </c>
      <c r="Y85" s="31" t="str">
        <f t="shared" si="61"/>
        <v/>
      </c>
      <c r="Z85" s="32"/>
      <c r="AA85" s="31"/>
      <c r="AB85" s="31"/>
      <c r="AC85" s="31"/>
      <c r="AD85" s="31"/>
      <c r="AE85" s="31"/>
      <c r="AF85" s="31" t="str">
        <f t="shared" si="29"/>
        <v/>
      </c>
      <c r="AG85" s="31" t="str">
        <f t="shared" si="62"/>
        <v/>
      </c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</row>
    <row r="86" spans="1:68" x14ac:dyDescent="0.25">
      <c r="A86" s="31" t="str">
        <f>IF(Intercomités2024!H58&lt;&gt;"",Intercomités2024!H58,"")</f>
        <v/>
      </c>
      <c r="B86" s="31" t="str">
        <f>IF(A86&lt;&gt;"",LEFT(VLOOKUP(A86,Licenciés!A:F,2,FALSE),20),"")</f>
        <v/>
      </c>
      <c r="C86" s="31" t="str">
        <f>IF(A86&lt;&gt;"",LEFT(VLOOKUP(A86,Licenciés!A:F,3,FALSE),15),"")</f>
        <v/>
      </c>
      <c r="D86" s="31"/>
      <c r="E86" s="31" t="str">
        <f>IF(A86&lt;&gt;"",LEFT(VLOOKUP(A86,Licenciés!A:F,5,FALSE),15),"")</f>
        <v/>
      </c>
      <c r="F86" s="31"/>
      <c r="G86" s="31" t="str">
        <f>IF(A86&lt;&gt;"",LEFT(VLOOKUP(A86,Licenciés!A:F,6,FALSE),15),"")</f>
        <v/>
      </c>
      <c r="H86" s="31"/>
      <c r="I86" s="31" t="str">
        <f>IF(A86&lt;&gt;"",210,"")</f>
        <v/>
      </c>
      <c r="J86" s="32"/>
      <c r="K86" s="31"/>
      <c r="L86" s="31"/>
      <c r="M86" s="31"/>
      <c r="N86" s="31"/>
      <c r="O86" s="31"/>
      <c r="P86" s="31"/>
      <c r="Q86" s="31" t="str">
        <f>IF(A86&lt;&gt;"",Intercomités2024!$C$4,"")</f>
        <v/>
      </c>
      <c r="R86" s="31" t="str">
        <f>IF(A86&lt;&gt;"",UPPER(Intercomités2024!$H$4),"")</f>
        <v/>
      </c>
      <c r="S86" s="31" t="str">
        <f t="shared" si="59"/>
        <v/>
      </c>
      <c r="T86" s="31" t="str">
        <f t="shared" si="60"/>
        <v/>
      </c>
      <c r="U86" s="31" t="str">
        <f t="shared" si="26"/>
        <v/>
      </c>
      <c r="V86" s="31" t="str">
        <f t="shared" si="57"/>
        <v/>
      </c>
      <c r="W86" s="31"/>
      <c r="X86" s="31" t="str">
        <f t="shared" si="27"/>
        <v/>
      </c>
      <c r="Y86" s="31" t="str">
        <f t="shared" si="61"/>
        <v/>
      </c>
      <c r="Z86" s="32"/>
      <c r="AA86" s="31"/>
      <c r="AB86" s="31"/>
      <c r="AC86" s="31"/>
      <c r="AD86" s="31"/>
      <c r="AE86" s="31"/>
      <c r="AF86" s="31" t="str">
        <f t="shared" si="29"/>
        <v/>
      </c>
      <c r="AG86" s="31" t="str">
        <f t="shared" si="62"/>
        <v/>
      </c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</row>
    <row r="87" spans="1:68" x14ac:dyDescent="0.25">
      <c r="A87" s="31" t="str">
        <f>IF(Intercomités2024!H59&lt;&gt;"",Intercomités2024!H59,"")</f>
        <v/>
      </c>
      <c r="B87" s="31" t="str">
        <f>IF(A87&lt;&gt;"",LEFT(VLOOKUP(A87,Licenciés!A:F,2,FALSE),20),"")</f>
        <v/>
      </c>
      <c r="C87" s="31" t="str">
        <f>IF(A87&lt;&gt;"",LEFT(VLOOKUP(A87,Licenciés!A:F,3,FALSE),15),"")</f>
        <v/>
      </c>
      <c r="D87" s="31"/>
      <c r="E87" s="31" t="str">
        <f>IF(A87&lt;&gt;"",LEFT(VLOOKUP(A87,Licenciés!A:F,5,FALSE),15),"")</f>
        <v/>
      </c>
      <c r="F87" s="31"/>
      <c r="G87" s="31" t="str">
        <f>IF(A87&lt;&gt;"",LEFT(VLOOKUP(A87,Licenciés!A:F,6,FALSE),15),"")</f>
        <v/>
      </c>
      <c r="H87" s="31"/>
      <c r="I87" s="31" t="str">
        <f>IF(A87&lt;&gt;"",210,"")</f>
        <v/>
      </c>
      <c r="J87" s="32"/>
      <c r="K87" s="31"/>
      <c r="L87" s="31"/>
      <c r="M87" s="31"/>
      <c r="N87" s="31"/>
      <c r="O87" s="31"/>
      <c r="P87" s="31"/>
      <c r="Q87" s="31" t="str">
        <f>IF(A87&lt;&gt;"",Intercomités2024!$C$4,"")</f>
        <v/>
      </c>
      <c r="R87" s="31" t="str">
        <f>IF(A87&lt;&gt;"",UPPER(Intercomités2024!$H$4),"")</f>
        <v/>
      </c>
      <c r="S87" s="31" t="str">
        <f t="shared" si="59"/>
        <v/>
      </c>
      <c r="T87" s="31" t="str">
        <f t="shared" si="60"/>
        <v/>
      </c>
      <c r="U87" s="31" t="str">
        <f t="shared" si="26"/>
        <v/>
      </c>
      <c r="V87" s="31" t="str">
        <f t="shared" si="58"/>
        <v/>
      </c>
      <c r="W87" s="31"/>
      <c r="X87" s="31" t="str">
        <f t="shared" si="27"/>
        <v/>
      </c>
      <c r="Y87" s="31" t="str">
        <f t="shared" si="61"/>
        <v/>
      </c>
      <c r="Z87" s="32"/>
      <c r="AA87" s="31"/>
      <c r="AB87" s="31"/>
      <c r="AC87" s="31"/>
      <c r="AD87" s="31"/>
      <c r="AE87" s="31"/>
      <c r="AF87" s="31" t="str">
        <f t="shared" si="29"/>
        <v/>
      </c>
      <c r="AG87" s="31" t="str">
        <f t="shared" si="62"/>
        <v/>
      </c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</row>
    <row r="88" spans="1:68" x14ac:dyDescent="0.25">
      <c r="A88" s="31" t="str">
        <f>IF(Intercomités2024!H60&lt;&gt;"",Intercomités2024!H60,"")</f>
        <v/>
      </c>
      <c r="B88" s="31" t="str">
        <f>IF(A88&lt;&gt;"",LEFT(VLOOKUP(A88,Licenciés!A:F,2,FALSE),20),"")</f>
        <v/>
      </c>
      <c r="C88" s="31" t="str">
        <f>IF(A88&lt;&gt;"",LEFT(VLOOKUP(A88,Licenciés!A:F,3,FALSE),15),"")</f>
        <v/>
      </c>
      <c r="D88" s="31"/>
      <c r="E88" s="31" t="str">
        <f>IF(A88&lt;&gt;"",LEFT(VLOOKUP(A88,Licenciés!A:F,5,FALSE),15),"")</f>
        <v/>
      </c>
      <c r="F88" s="31"/>
      <c r="G88" s="31" t="str">
        <f>IF(A88&lt;&gt;"",LEFT(VLOOKUP(A88,Licenciés!A:F,6,FALSE),15),"")</f>
        <v/>
      </c>
      <c r="H88" s="31"/>
      <c r="I88" s="31" t="str">
        <f>IF(A88&lt;&gt;"",220,"")</f>
        <v/>
      </c>
      <c r="J88" s="32"/>
      <c r="K88" s="31"/>
      <c r="L88" s="31"/>
      <c r="M88" s="31"/>
      <c r="N88" s="31"/>
      <c r="O88" s="31"/>
      <c r="P88" s="31"/>
      <c r="Q88" s="31" t="str">
        <f>IF(A88&lt;&gt;"",Intercomités2024!$C$4,"")</f>
        <v/>
      </c>
      <c r="R88" s="31" t="str">
        <f>IF(A88&lt;&gt;"",UPPER(Intercomités2024!$H$4),"")</f>
        <v/>
      </c>
      <c r="S88" s="31" t="str">
        <f t="shared" si="59"/>
        <v/>
      </c>
      <c r="T88" s="31" t="str">
        <f t="shared" si="60"/>
        <v/>
      </c>
      <c r="U88" s="31" t="str">
        <f t="shared" si="26"/>
        <v/>
      </c>
      <c r="V88" s="31" t="str">
        <f t="shared" si="57"/>
        <v/>
      </c>
      <c r="W88" s="31"/>
      <c r="X88" s="31" t="str">
        <f t="shared" si="27"/>
        <v/>
      </c>
      <c r="Y88" s="31" t="str">
        <f t="shared" si="61"/>
        <v/>
      </c>
      <c r="Z88" s="32"/>
      <c r="AA88" s="31"/>
      <c r="AB88" s="31"/>
      <c r="AC88" s="31"/>
      <c r="AD88" s="31"/>
      <c r="AE88" s="31"/>
      <c r="AF88" s="31" t="str">
        <f t="shared" si="29"/>
        <v/>
      </c>
      <c r="AG88" s="31" t="str">
        <f t="shared" si="62"/>
        <v/>
      </c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</row>
    <row r="89" spans="1:68" x14ac:dyDescent="0.25">
      <c r="A89" s="31" t="str">
        <f>IF(Intercomités2024!H61&lt;&gt;"",Intercomités2024!H61,"")</f>
        <v/>
      </c>
      <c r="B89" s="31" t="str">
        <f>IF(A89&lt;&gt;"",LEFT(VLOOKUP(A89,Licenciés!A:F,2,FALSE),20),"")</f>
        <v/>
      </c>
      <c r="C89" s="31" t="str">
        <f>IF(A89&lt;&gt;"",LEFT(VLOOKUP(A89,Licenciés!A:F,3,FALSE),15),"")</f>
        <v/>
      </c>
      <c r="D89" s="31"/>
      <c r="E89" s="31" t="str">
        <f>IF(A89&lt;&gt;"",LEFT(VLOOKUP(A89,Licenciés!A:F,5,FALSE),15),"")</f>
        <v/>
      </c>
      <c r="F89" s="31"/>
      <c r="G89" s="31" t="str">
        <f>IF(A89&lt;&gt;"",LEFT(VLOOKUP(A89,Licenciés!A:F,6,FALSE),15),"")</f>
        <v/>
      </c>
      <c r="H89" s="31"/>
      <c r="I89" s="31" t="str">
        <f>IF(A89&lt;&gt;"",220,"")</f>
        <v/>
      </c>
      <c r="J89" s="32"/>
      <c r="K89" s="31"/>
      <c r="L89" s="31"/>
      <c r="M89" s="31"/>
      <c r="N89" s="31"/>
      <c r="O89" s="31"/>
      <c r="P89" s="31"/>
      <c r="Q89" s="31" t="str">
        <f>IF(A89&lt;&gt;"",Intercomités2024!$C$4,"")</f>
        <v/>
      </c>
      <c r="R89" s="31" t="str">
        <f>IF(A89&lt;&gt;"",UPPER(Intercomités2024!$H$4),"")</f>
        <v/>
      </c>
      <c r="S89" s="31" t="str">
        <f t="shared" si="59"/>
        <v/>
      </c>
      <c r="T89" s="31" t="str">
        <f t="shared" si="60"/>
        <v/>
      </c>
      <c r="U89" s="31" t="str">
        <f t="shared" si="26"/>
        <v/>
      </c>
      <c r="V89" s="31" t="str">
        <f t="shared" si="58"/>
        <v/>
      </c>
      <c r="W89" s="31"/>
      <c r="X89" s="31" t="str">
        <f t="shared" si="27"/>
        <v/>
      </c>
      <c r="Y89" s="31" t="str">
        <f t="shared" si="61"/>
        <v/>
      </c>
      <c r="Z89" s="32"/>
      <c r="AA89" s="31"/>
      <c r="AB89" s="31"/>
      <c r="AC89" s="31"/>
      <c r="AD89" s="31"/>
      <c r="AE89" s="31"/>
      <c r="AF89" s="31" t="str">
        <f t="shared" si="29"/>
        <v/>
      </c>
      <c r="AG89" s="31" t="str">
        <f t="shared" si="62"/>
        <v/>
      </c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</row>
    <row r="90" spans="1:68" x14ac:dyDescent="0.25">
      <c r="A90" s="31" t="str">
        <f>IF(Intercomités2024!H62&lt;&gt;"",Intercomités2024!H62,"")</f>
        <v/>
      </c>
      <c r="B90" s="31" t="str">
        <f>IF(A90&lt;&gt;"",LEFT(VLOOKUP(A90,Licenciés!A:F,2,FALSE),20),"")</f>
        <v/>
      </c>
      <c r="C90" s="31" t="str">
        <f>IF(A90&lt;&gt;"",LEFT(VLOOKUP(A90,Licenciés!A:F,3,FALSE),15),"")</f>
        <v/>
      </c>
      <c r="D90" s="31"/>
      <c r="E90" s="31" t="str">
        <f>IF(A90&lt;&gt;"",LEFT(VLOOKUP(A90,Licenciés!A:F,5,FALSE),15),"")</f>
        <v/>
      </c>
      <c r="F90" s="31"/>
      <c r="G90" s="31" t="str">
        <f>IF(A90&lt;&gt;"",LEFT(VLOOKUP(A90,Licenciés!A:F,6,FALSE),15),"")</f>
        <v/>
      </c>
      <c r="H90" s="31"/>
      <c r="I90" s="31" t="str">
        <f>IF(A90&lt;&gt;"",310,"")</f>
        <v/>
      </c>
      <c r="J90" s="32"/>
      <c r="K90" s="31"/>
      <c r="L90" s="31"/>
      <c r="M90" s="31"/>
      <c r="N90" s="31"/>
      <c r="O90" s="31"/>
      <c r="P90" s="31"/>
      <c r="Q90" s="31" t="str">
        <f>IF(A90&lt;&gt;"",Intercomités2024!$C$4,"")</f>
        <v/>
      </c>
      <c r="R90" s="31" t="str">
        <f>IF(A90&lt;&gt;"",UPPER(Intercomités2024!$H$4),"")</f>
        <v/>
      </c>
      <c r="S90" s="31" t="str">
        <f t="shared" si="59"/>
        <v/>
      </c>
      <c r="T90" s="31" t="str">
        <f t="shared" si="60"/>
        <v/>
      </c>
      <c r="U90" s="31" t="str">
        <f t="shared" si="26"/>
        <v/>
      </c>
      <c r="V90" s="31" t="str">
        <f t="shared" si="57"/>
        <v/>
      </c>
      <c r="W90" s="31"/>
      <c r="X90" s="31" t="str">
        <f t="shared" si="27"/>
        <v/>
      </c>
      <c r="Y90" s="31" t="str">
        <f t="shared" si="61"/>
        <v/>
      </c>
      <c r="Z90" s="32"/>
      <c r="AA90" s="31"/>
      <c r="AB90" s="31"/>
      <c r="AC90" s="31"/>
      <c r="AD90" s="31"/>
      <c r="AE90" s="31"/>
      <c r="AF90" s="31" t="str">
        <f t="shared" si="29"/>
        <v/>
      </c>
      <c r="AG90" s="31" t="str">
        <f t="shared" si="62"/>
        <v/>
      </c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</row>
    <row r="91" spans="1:68" x14ac:dyDescent="0.25">
      <c r="A91" s="31" t="str">
        <f>IF(Intercomités2024!H63&lt;&gt;"",Intercomités2024!H63,"")</f>
        <v/>
      </c>
      <c r="B91" s="31" t="str">
        <f>IF(A91&lt;&gt;"",LEFT(VLOOKUP(A91,Licenciés!A:F,2,FALSE),20),"")</f>
        <v/>
      </c>
      <c r="C91" s="31" t="str">
        <f>IF(A91&lt;&gt;"",LEFT(VLOOKUP(A91,Licenciés!A:F,3,FALSE),15),"")</f>
        <v/>
      </c>
      <c r="D91" s="31"/>
      <c r="E91" s="31" t="str">
        <f>IF(A91&lt;&gt;"",LEFT(VLOOKUP(A91,Licenciés!A:F,5,FALSE),15),"")</f>
        <v/>
      </c>
      <c r="F91" s="31"/>
      <c r="G91" s="31" t="str">
        <f>IF(A91&lt;&gt;"",LEFT(VLOOKUP(A91,Licenciés!A:F,6,FALSE),15),"")</f>
        <v/>
      </c>
      <c r="H91" s="31"/>
      <c r="I91" s="31" t="str">
        <f>IF(A91&lt;&gt;"",310,"")</f>
        <v/>
      </c>
      <c r="J91" s="32"/>
      <c r="K91" s="31"/>
      <c r="L91" s="31"/>
      <c r="M91" s="31"/>
      <c r="N91" s="31"/>
      <c r="O91" s="31"/>
      <c r="P91" s="31"/>
      <c r="Q91" s="31" t="str">
        <f>IF(A91&lt;&gt;"",Intercomités2024!$C$4,"")</f>
        <v/>
      </c>
      <c r="R91" s="31" t="str">
        <f>IF(A91&lt;&gt;"",UPPER(Intercomités2024!$H$4),"")</f>
        <v/>
      </c>
      <c r="S91" s="31" t="str">
        <f t="shared" si="59"/>
        <v/>
      </c>
      <c r="T91" s="31" t="str">
        <f t="shared" si="60"/>
        <v/>
      </c>
      <c r="U91" s="31" t="str">
        <f t="shared" si="26"/>
        <v/>
      </c>
      <c r="V91" s="31" t="str">
        <f t="shared" si="58"/>
        <v/>
      </c>
      <c r="W91" s="31"/>
      <c r="X91" s="31" t="str">
        <f t="shared" si="27"/>
        <v/>
      </c>
      <c r="Y91" s="31" t="str">
        <f t="shared" si="61"/>
        <v/>
      </c>
      <c r="Z91" s="32"/>
      <c r="AA91" s="31"/>
      <c r="AB91" s="31"/>
      <c r="AC91" s="31"/>
      <c r="AD91" s="31"/>
      <c r="AE91" s="31"/>
      <c r="AF91" s="31" t="str">
        <f t="shared" si="29"/>
        <v/>
      </c>
      <c r="AG91" s="31" t="str">
        <f t="shared" si="62"/>
        <v/>
      </c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  <c r="BF91" s="31"/>
      <c r="BG91" s="31"/>
      <c r="BH91" s="31"/>
      <c r="BI91" s="31"/>
      <c r="BJ91" s="31"/>
      <c r="BK91" s="31"/>
      <c r="BL91" s="31"/>
      <c r="BM91" s="31"/>
      <c r="BN91" s="31"/>
      <c r="BO91" s="31"/>
      <c r="BP91" s="31"/>
    </row>
    <row r="92" spans="1:68" x14ac:dyDescent="0.25">
      <c r="A92" s="31" t="str">
        <f>IF(Intercomités2024!H64&lt;&gt;"",Intercomités2024!H64,"")</f>
        <v/>
      </c>
      <c r="B92" s="31" t="str">
        <f>IF(A92&lt;&gt;"",LEFT(VLOOKUP(A92,Licenciés!A:F,2,FALSE),20),"")</f>
        <v/>
      </c>
      <c r="C92" s="31" t="str">
        <f>IF(A92&lt;&gt;"",LEFT(VLOOKUP(A92,Licenciés!A:F,3,FALSE),15),"")</f>
        <v/>
      </c>
      <c r="D92" s="31"/>
      <c r="E92" s="31" t="str">
        <f>IF(A92&lt;&gt;"",LEFT(VLOOKUP(A92,Licenciés!A:F,5,FALSE),15),"")</f>
        <v/>
      </c>
      <c r="F92" s="31"/>
      <c r="G92" s="31" t="str">
        <f>IF(A92&lt;&gt;"",LEFT(VLOOKUP(A92,Licenciés!A:F,6,FALSE),15),"")</f>
        <v/>
      </c>
      <c r="H92" s="31"/>
      <c r="I92" s="31" t="str">
        <f>IF(A92&lt;&gt;"",326,"")</f>
        <v/>
      </c>
      <c r="J92" s="32"/>
      <c r="K92" s="31"/>
      <c r="L92" s="31"/>
      <c r="M92" s="31"/>
      <c r="N92" s="31"/>
      <c r="O92" s="31"/>
      <c r="P92" s="31"/>
      <c r="Q92" s="31" t="str">
        <f>IF(A92&lt;&gt;"",Intercomités2024!$C$4,"")</f>
        <v/>
      </c>
      <c r="R92" s="31" t="str">
        <f>IF(A92&lt;&gt;"",UPPER(Intercomités2024!$H$4),"")</f>
        <v/>
      </c>
      <c r="S92" s="31" t="str">
        <f t="shared" si="59"/>
        <v/>
      </c>
      <c r="T92" s="31" t="str">
        <f t="shared" si="60"/>
        <v/>
      </c>
      <c r="U92" s="31" t="str">
        <f t="shared" si="26"/>
        <v/>
      </c>
      <c r="V92" s="31" t="str">
        <f t="shared" si="57"/>
        <v/>
      </c>
      <c r="W92" s="31"/>
      <c r="X92" s="31" t="str">
        <f t="shared" si="27"/>
        <v/>
      </c>
      <c r="Y92" s="31" t="str">
        <f t="shared" si="61"/>
        <v/>
      </c>
      <c r="Z92" s="32"/>
      <c r="AA92" s="31"/>
      <c r="AB92" s="31"/>
      <c r="AC92" s="31"/>
      <c r="AD92" s="31"/>
      <c r="AE92" s="31"/>
      <c r="AF92" s="31" t="str">
        <f t="shared" si="29"/>
        <v/>
      </c>
      <c r="AG92" s="31" t="str">
        <f t="shared" si="62"/>
        <v/>
      </c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  <c r="BF92" s="31"/>
      <c r="BG92" s="31"/>
      <c r="BH92" s="31"/>
      <c r="BI92" s="31"/>
      <c r="BJ92" s="31"/>
      <c r="BK92" s="31"/>
      <c r="BL92" s="31"/>
      <c r="BM92" s="31"/>
      <c r="BN92" s="31"/>
      <c r="BO92" s="31"/>
      <c r="BP92" s="31"/>
    </row>
    <row r="93" spans="1:68" x14ac:dyDescent="0.25">
      <c r="A93" s="31" t="str">
        <f>IF(Intercomités2024!H65&lt;&gt;"",Intercomités2024!H65,"")</f>
        <v/>
      </c>
      <c r="B93" s="31" t="str">
        <f>IF(A93&lt;&gt;"",LEFT(VLOOKUP(A93,Licenciés!A:F,2,FALSE),20),"")</f>
        <v/>
      </c>
      <c r="C93" s="31" t="str">
        <f>IF(A93&lt;&gt;"",LEFT(VLOOKUP(A93,Licenciés!A:F,3,FALSE),15),"")</f>
        <v/>
      </c>
      <c r="D93" s="31"/>
      <c r="E93" s="31" t="str">
        <f>IF(A93&lt;&gt;"",LEFT(VLOOKUP(A93,Licenciés!A:F,5,FALSE),15),"")</f>
        <v/>
      </c>
      <c r="F93" s="31"/>
      <c r="G93" s="31" t="str">
        <f>IF(A93&lt;&gt;"",LEFT(VLOOKUP(A93,Licenciés!A:F,6,FALSE),15),"")</f>
        <v/>
      </c>
      <c r="H93" s="31"/>
      <c r="I93" s="31" t="str">
        <f>IF(A93&lt;&gt;"",326,"")</f>
        <v/>
      </c>
      <c r="J93" s="32"/>
      <c r="K93" s="31"/>
      <c r="L93" s="31"/>
      <c r="M93" s="31"/>
      <c r="N93" s="31"/>
      <c r="O93" s="31"/>
      <c r="P93" s="31"/>
      <c r="Q93" s="31" t="str">
        <f>IF(A93&lt;&gt;"",Intercomités2024!$C$4,"")</f>
        <v/>
      </c>
      <c r="R93" s="31" t="str">
        <f>IF(A93&lt;&gt;"",UPPER(Intercomités2024!$H$4),"")</f>
        <v/>
      </c>
      <c r="S93" s="31" t="str">
        <f t="shared" si="59"/>
        <v/>
      </c>
      <c r="T93" s="31" t="str">
        <f t="shared" si="60"/>
        <v/>
      </c>
      <c r="U93" s="31" t="str">
        <f t="shared" si="26"/>
        <v/>
      </c>
      <c r="V93" s="31" t="str">
        <f t="shared" si="58"/>
        <v/>
      </c>
      <c r="W93" s="31"/>
      <c r="X93" s="31" t="str">
        <f t="shared" si="27"/>
        <v/>
      </c>
      <c r="Y93" s="31" t="str">
        <f t="shared" si="61"/>
        <v/>
      </c>
      <c r="Z93" s="32"/>
      <c r="AA93" s="31"/>
      <c r="AB93" s="31"/>
      <c r="AC93" s="31"/>
      <c r="AD93" s="31"/>
      <c r="AE93" s="31"/>
      <c r="AF93" s="31" t="str">
        <f t="shared" si="29"/>
        <v/>
      </c>
      <c r="AG93" s="31" t="str">
        <f t="shared" si="62"/>
        <v/>
      </c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1"/>
      <c r="BP93" s="31"/>
    </row>
    <row r="94" spans="1:68" x14ac:dyDescent="0.25">
      <c r="A94" s="31" t="str">
        <f>IF(Intercomités2024!H66&lt;&gt;"",Intercomités2024!H66,"")</f>
        <v/>
      </c>
      <c r="B94" s="31" t="str">
        <f>IF(A94&lt;&gt;"",LEFT(VLOOKUP(A94,Licenciés!A:F,2,FALSE),20),"")</f>
        <v/>
      </c>
      <c r="C94" s="31" t="str">
        <f>IF(A94&lt;&gt;"",LEFT(VLOOKUP(A94,Licenciés!A:F,3,FALSE),15),"")</f>
        <v/>
      </c>
      <c r="D94" s="31"/>
      <c r="E94" s="31" t="str">
        <f>IF(A94&lt;&gt;"",LEFT(VLOOKUP(A94,Licenciés!A:F,5,FALSE),15),"")</f>
        <v/>
      </c>
      <c r="F94" s="31"/>
      <c r="G94" s="31" t="str">
        <f>IF(A94&lt;&gt;"",LEFT(VLOOKUP(A94,Licenciés!A:F,6,FALSE),15),"")</f>
        <v/>
      </c>
      <c r="H94" s="31"/>
      <c r="I94" s="31" t="str">
        <f>IF(A94&lt;&gt;"",501,"")</f>
        <v/>
      </c>
      <c r="J94" s="32"/>
      <c r="K94" s="31"/>
      <c r="L94" s="31"/>
      <c r="M94" s="31"/>
      <c r="N94" s="31"/>
      <c r="O94" s="31"/>
      <c r="P94" s="31"/>
      <c r="Q94" s="31" t="str">
        <f>IF(A94&lt;&gt;"",Intercomités2024!$C$4,"")</f>
        <v/>
      </c>
      <c r="R94" s="31" t="str">
        <f>IF(A94&lt;&gt;"",UPPER(Intercomités2024!$H$4),"")</f>
        <v/>
      </c>
      <c r="S94" s="31" t="str">
        <f t="shared" si="59"/>
        <v/>
      </c>
      <c r="T94" s="31" t="str">
        <f t="shared" si="60"/>
        <v/>
      </c>
      <c r="U94" s="31" t="str">
        <f t="shared" si="26"/>
        <v/>
      </c>
      <c r="V94" s="31" t="str">
        <f t="shared" si="57"/>
        <v/>
      </c>
      <c r="W94" s="31"/>
      <c r="X94" s="31" t="str">
        <f t="shared" si="27"/>
        <v/>
      </c>
      <c r="Y94" s="31" t="str">
        <f t="shared" si="61"/>
        <v/>
      </c>
      <c r="Z94" s="32"/>
      <c r="AA94" s="31"/>
      <c r="AB94" s="31"/>
      <c r="AC94" s="31"/>
      <c r="AD94" s="31"/>
      <c r="AE94" s="31"/>
      <c r="AF94" s="31" t="str">
        <f t="shared" si="29"/>
        <v/>
      </c>
      <c r="AG94" s="31" t="str">
        <f t="shared" si="62"/>
        <v/>
      </c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</row>
    <row r="95" spans="1:68" x14ac:dyDescent="0.25">
      <c r="A95" s="31" t="str">
        <f>IF(Intercomités2024!H67&lt;&gt;"",Intercomités2024!H67,"")</f>
        <v/>
      </c>
      <c r="B95" s="31" t="str">
        <f>IF(A95&lt;&gt;"",LEFT(VLOOKUP(A95,Licenciés!A:F,2,FALSE),20),"")</f>
        <v/>
      </c>
      <c r="C95" s="31" t="str">
        <f>IF(A95&lt;&gt;"",LEFT(VLOOKUP(A95,Licenciés!A:F,3,FALSE),15),"")</f>
        <v/>
      </c>
      <c r="D95" s="31"/>
      <c r="E95" s="31" t="str">
        <f>IF(A95&lt;&gt;"",LEFT(VLOOKUP(A95,Licenciés!A:F,5,FALSE),15),"")</f>
        <v/>
      </c>
      <c r="F95" s="31"/>
      <c r="G95" s="31" t="str">
        <f>IF(A95&lt;&gt;"",LEFT(VLOOKUP(A95,Licenciés!A:F,6,FALSE),15),"")</f>
        <v/>
      </c>
      <c r="H95" s="31"/>
      <c r="I95" s="31" t="str">
        <f>IF(A95&lt;&gt;"",501,"")</f>
        <v/>
      </c>
      <c r="J95" s="32"/>
      <c r="K95" s="31"/>
      <c r="L95" s="31"/>
      <c r="M95" s="31"/>
      <c r="N95" s="31"/>
      <c r="O95" s="31"/>
      <c r="P95" s="31"/>
      <c r="Q95" s="31" t="str">
        <f>IF(A95&lt;&gt;"",Intercomités2024!$C$4,"")</f>
        <v/>
      </c>
      <c r="R95" s="31" t="str">
        <f>IF(A95&lt;&gt;"",UPPER(Intercomités2024!$H$4),"")</f>
        <v/>
      </c>
      <c r="S95" s="31" t="str">
        <f t="shared" si="59"/>
        <v/>
      </c>
      <c r="T95" s="31" t="str">
        <f t="shared" si="60"/>
        <v/>
      </c>
      <c r="U95" s="31" t="str">
        <f t="shared" si="26"/>
        <v/>
      </c>
      <c r="V95" s="31" t="str">
        <f t="shared" si="58"/>
        <v/>
      </c>
      <c r="W95" s="31"/>
      <c r="X95" s="31" t="str">
        <f t="shared" si="27"/>
        <v/>
      </c>
      <c r="Y95" s="31" t="str">
        <f t="shared" si="61"/>
        <v/>
      </c>
      <c r="Z95" s="32"/>
      <c r="AA95" s="31"/>
      <c r="AB95" s="31"/>
      <c r="AC95" s="31"/>
      <c r="AD95" s="31"/>
      <c r="AE95" s="31"/>
      <c r="AF95" s="31" t="str">
        <f t="shared" si="29"/>
        <v/>
      </c>
      <c r="AG95" s="31" t="str">
        <f t="shared" si="62"/>
        <v/>
      </c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31"/>
      <c r="BM95" s="31"/>
      <c r="BN95" s="31"/>
      <c r="BO95" s="31"/>
      <c r="BP95" s="31"/>
    </row>
    <row r="96" spans="1:68" x14ac:dyDescent="0.25">
      <c r="A96" s="31" t="str">
        <f>IF(Intercomités2024!H68&lt;&gt;"",Intercomités2024!H68,"")</f>
        <v/>
      </c>
      <c r="B96" s="31" t="str">
        <f>IF(A96&lt;&gt;"",LEFT(VLOOKUP(A96,Licenciés!A:F,2,FALSE),20),"")</f>
        <v/>
      </c>
      <c r="C96" s="31" t="str">
        <f>IF(A96&lt;&gt;"",LEFT(VLOOKUP(A96,Licenciés!A:F,3,FALSE),15),"")</f>
        <v/>
      </c>
      <c r="D96" s="31"/>
      <c r="E96" s="31" t="str">
        <f>IF(A96&lt;&gt;"",LEFT(VLOOKUP(A96,Licenciés!A:F,5,FALSE),15),"")</f>
        <v/>
      </c>
      <c r="F96" s="31"/>
      <c r="G96" s="31" t="str">
        <f>IF(A96&lt;&gt;"",LEFT(VLOOKUP(A96,Licenciés!A:F,6,FALSE),15),"")</f>
        <v/>
      </c>
      <c r="H96" s="31"/>
      <c r="I96" s="31" t="str">
        <f>IF(A96&lt;&gt;"",502,"")</f>
        <v/>
      </c>
      <c r="J96" s="32"/>
      <c r="K96" s="31"/>
      <c r="L96" s="31"/>
      <c r="M96" s="31"/>
      <c r="N96" s="31"/>
      <c r="O96" s="31"/>
      <c r="P96" s="31"/>
      <c r="Q96" s="31" t="str">
        <f>IF(A96&lt;&gt;"",Intercomités2024!$C$4,"")</f>
        <v/>
      </c>
      <c r="R96" s="31" t="str">
        <f>IF(A96&lt;&gt;"",UPPER(Intercomités2024!$H$4),"")</f>
        <v/>
      </c>
      <c r="S96" s="31" t="str">
        <f t="shared" si="59"/>
        <v/>
      </c>
      <c r="T96" s="31" t="str">
        <f t="shared" si="60"/>
        <v/>
      </c>
      <c r="U96" s="31" t="str">
        <f t="shared" si="26"/>
        <v/>
      </c>
      <c r="V96" s="31" t="str">
        <f t="shared" si="57"/>
        <v/>
      </c>
      <c r="W96" s="31"/>
      <c r="X96" s="31" t="str">
        <f t="shared" si="27"/>
        <v/>
      </c>
      <c r="Y96" s="31" t="str">
        <f t="shared" si="61"/>
        <v/>
      </c>
      <c r="Z96" s="32"/>
      <c r="AA96" s="31"/>
      <c r="AB96" s="31"/>
      <c r="AC96" s="31"/>
      <c r="AD96" s="31"/>
      <c r="AE96" s="31"/>
      <c r="AF96" s="31" t="str">
        <f t="shared" si="29"/>
        <v/>
      </c>
      <c r="AG96" s="31" t="str">
        <f t="shared" si="62"/>
        <v/>
      </c>
      <c r="AH96" s="31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  <c r="BF96" s="31"/>
      <c r="BG96" s="31"/>
      <c r="BH96" s="31"/>
      <c r="BI96" s="31"/>
      <c r="BJ96" s="31"/>
      <c r="BK96" s="31"/>
      <c r="BL96" s="31"/>
      <c r="BM96" s="31"/>
      <c r="BN96" s="31"/>
      <c r="BO96" s="31"/>
      <c r="BP96" s="31"/>
    </row>
    <row r="97" spans="1:68" x14ac:dyDescent="0.25">
      <c r="A97" s="31" t="str">
        <f>IF(Intercomités2024!H69&lt;&gt;"",Intercomités2024!H69,"")</f>
        <v/>
      </c>
      <c r="B97" s="31" t="str">
        <f>IF(A97&lt;&gt;"",LEFT(VLOOKUP(A97,Licenciés!A:F,2,FALSE),20),"")</f>
        <v/>
      </c>
      <c r="C97" s="31" t="str">
        <f>IF(A97&lt;&gt;"",LEFT(VLOOKUP(A97,Licenciés!A:F,3,FALSE),15),"")</f>
        <v/>
      </c>
      <c r="D97" s="31"/>
      <c r="E97" s="31" t="str">
        <f>IF(A97&lt;&gt;"",LEFT(VLOOKUP(A97,Licenciés!A:F,5,FALSE),15),"")</f>
        <v/>
      </c>
      <c r="F97" s="31"/>
      <c r="G97" s="31" t="str">
        <f>IF(A97&lt;&gt;"",LEFT(VLOOKUP(A97,Licenciés!A:F,6,FALSE),15),"")</f>
        <v/>
      </c>
      <c r="H97" s="31"/>
      <c r="I97" s="31" t="str">
        <f>IF(A97&lt;&gt;"",502,"")</f>
        <v/>
      </c>
      <c r="J97" s="32"/>
      <c r="K97" s="31"/>
      <c r="L97" s="31"/>
      <c r="M97" s="31"/>
      <c r="N97" s="31"/>
      <c r="O97" s="31"/>
      <c r="P97" s="31"/>
      <c r="Q97" s="31" t="str">
        <f>IF(A97&lt;&gt;"",Intercomités2024!$C$4,"")</f>
        <v/>
      </c>
      <c r="R97" s="31" t="str">
        <f>IF(A97&lt;&gt;"",UPPER(Intercomités2024!$H$4),"")</f>
        <v/>
      </c>
      <c r="S97" s="31" t="str">
        <f t="shared" si="59"/>
        <v/>
      </c>
      <c r="T97" s="31" t="str">
        <f t="shared" si="60"/>
        <v/>
      </c>
      <c r="U97" s="31" t="str">
        <f t="shared" si="26"/>
        <v/>
      </c>
      <c r="V97" s="31" t="str">
        <f t="shared" si="58"/>
        <v/>
      </c>
      <c r="W97" s="31"/>
      <c r="X97" s="31" t="str">
        <f t="shared" si="27"/>
        <v/>
      </c>
      <c r="Y97" s="31" t="str">
        <f t="shared" si="61"/>
        <v/>
      </c>
      <c r="Z97" s="32"/>
      <c r="AA97" s="31"/>
      <c r="AB97" s="31"/>
      <c r="AC97" s="31"/>
      <c r="AD97" s="31"/>
      <c r="AE97" s="31"/>
      <c r="AF97" s="31" t="str">
        <f t="shared" si="29"/>
        <v/>
      </c>
      <c r="AG97" s="31" t="str">
        <f t="shared" si="62"/>
        <v/>
      </c>
      <c r="AH97" s="31"/>
      <c r="AI97" s="31"/>
      <c r="AJ97" s="31"/>
      <c r="AK97" s="31"/>
      <c r="AL97" s="31"/>
      <c r="AM97" s="31"/>
      <c r="AN97" s="31"/>
      <c r="AO97" s="31"/>
      <c r="AP97" s="31"/>
      <c r="AQ97" s="31"/>
      <c r="AR97" s="31"/>
      <c r="AS97" s="31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  <c r="BF97" s="31"/>
      <c r="BG97" s="31"/>
      <c r="BH97" s="31"/>
      <c r="BI97" s="31"/>
      <c r="BJ97" s="31"/>
      <c r="BK97" s="31"/>
      <c r="BL97" s="31"/>
      <c r="BM97" s="31"/>
      <c r="BN97" s="31"/>
      <c r="BO97" s="31"/>
      <c r="BP97" s="31"/>
    </row>
    <row r="98" spans="1:68" x14ac:dyDescent="0.25">
      <c r="A98" s="31" t="str">
        <f>IF(Intercomités2024!H70&lt;&gt;"",Intercomités2024!H70,"")</f>
        <v/>
      </c>
      <c r="B98" s="31" t="str">
        <f>IF(A98&lt;&gt;"",LEFT(VLOOKUP(A98,Licenciés!A:F,2,FALSE),20),"")</f>
        <v/>
      </c>
      <c r="C98" s="31" t="str">
        <f>IF(A98&lt;&gt;"",LEFT(VLOOKUP(A98,Licenciés!A:F,3,FALSE),15),"")</f>
        <v/>
      </c>
      <c r="D98" s="31"/>
      <c r="E98" s="31" t="str">
        <f>IF(A98&lt;&gt;"",LEFT(VLOOKUP(A98,Licenciés!A:F,5,FALSE),15),"")</f>
        <v/>
      </c>
      <c r="F98" s="31"/>
      <c r="G98" s="31" t="str">
        <f>IF(A98&lt;&gt;"",LEFT(VLOOKUP(A98,Licenciés!A:F,6,FALSE),15),"")</f>
        <v/>
      </c>
      <c r="H98" s="31"/>
      <c r="I98" s="31" t="str">
        <f>IF(A98&lt;&gt;"",503,"")</f>
        <v/>
      </c>
      <c r="J98" s="32"/>
      <c r="K98" s="31"/>
      <c r="L98" s="31"/>
      <c r="M98" s="31"/>
      <c r="N98" s="31"/>
      <c r="O98" s="31"/>
      <c r="P98" s="31"/>
      <c r="Q98" s="31" t="str">
        <f>IF(A98&lt;&gt;"",Intercomités2024!$C$4,"")</f>
        <v/>
      </c>
      <c r="R98" s="31" t="str">
        <f>IF(A98&lt;&gt;"",UPPER(Intercomités2024!$H$4),"")</f>
        <v/>
      </c>
      <c r="S98" s="31" t="str">
        <f t="shared" si="59"/>
        <v/>
      </c>
      <c r="T98" s="31" t="str">
        <f t="shared" si="60"/>
        <v/>
      </c>
      <c r="U98" s="31" t="str">
        <f t="shared" si="26"/>
        <v/>
      </c>
      <c r="V98" s="31" t="str">
        <f t="shared" si="57"/>
        <v/>
      </c>
      <c r="W98" s="31"/>
      <c r="X98" s="31" t="str">
        <f t="shared" si="27"/>
        <v/>
      </c>
      <c r="Y98" s="31" t="str">
        <f t="shared" si="61"/>
        <v/>
      </c>
      <c r="Z98" s="32"/>
      <c r="AA98" s="31"/>
      <c r="AB98" s="31"/>
      <c r="AC98" s="31"/>
      <c r="AD98" s="31"/>
      <c r="AE98" s="31"/>
      <c r="AF98" s="31" t="str">
        <f t="shared" si="29"/>
        <v/>
      </c>
      <c r="AG98" s="31" t="str">
        <f t="shared" si="62"/>
        <v/>
      </c>
      <c r="AH98" s="31"/>
      <c r="AI98" s="31"/>
      <c r="AJ98" s="31"/>
      <c r="AK98" s="31"/>
      <c r="AL98" s="31"/>
      <c r="AM98" s="31"/>
      <c r="AN98" s="31"/>
      <c r="AO98" s="31"/>
      <c r="AP98" s="31"/>
      <c r="AQ98" s="31"/>
      <c r="AR98" s="31"/>
      <c r="AS98" s="31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  <c r="BF98" s="31"/>
      <c r="BG98" s="31"/>
      <c r="BH98" s="31"/>
      <c r="BI98" s="31"/>
      <c r="BJ98" s="31"/>
      <c r="BK98" s="31"/>
      <c r="BL98" s="31"/>
      <c r="BM98" s="31"/>
      <c r="BN98" s="31"/>
      <c r="BO98" s="31"/>
      <c r="BP98" s="31"/>
    </row>
    <row r="99" spans="1:68" x14ac:dyDescent="0.25">
      <c r="A99" s="31" t="str">
        <f>IF(Intercomités2024!H71&lt;&gt;"",Intercomités2024!H71,"")</f>
        <v/>
      </c>
      <c r="B99" s="31" t="str">
        <f>IF(A99&lt;&gt;"",LEFT(VLOOKUP(A99,Licenciés!A:F,2,FALSE),20),"")</f>
        <v/>
      </c>
      <c r="C99" s="31" t="str">
        <f>IF(A99&lt;&gt;"",LEFT(VLOOKUP(A99,Licenciés!A:F,3,FALSE),15),"")</f>
        <v/>
      </c>
      <c r="D99" s="31"/>
      <c r="E99" s="31" t="str">
        <f>IF(A99&lt;&gt;"",LEFT(VLOOKUP(A99,Licenciés!A:F,5,FALSE),15),"")</f>
        <v/>
      </c>
      <c r="F99" s="31"/>
      <c r="G99" s="31" t="str">
        <f>IF(A99&lt;&gt;"",LEFT(VLOOKUP(A99,Licenciés!A:F,6,FALSE),15),"")</f>
        <v/>
      </c>
      <c r="H99" s="31"/>
      <c r="I99" s="31" t="str">
        <f>IF(A99&lt;&gt;"",503,"")</f>
        <v/>
      </c>
      <c r="J99" s="32"/>
      <c r="K99" s="31"/>
      <c r="L99" s="31"/>
      <c r="M99" s="31"/>
      <c r="N99" s="31"/>
      <c r="O99" s="31"/>
      <c r="P99" s="31"/>
      <c r="Q99" s="31" t="str">
        <f>IF(A99&lt;&gt;"",Intercomités2024!$C$4,"")</f>
        <v/>
      </c>
      <c r="R99" s="31" t="str">
        <f>IF(A99&lt;&gt;"",UPPER(Intercomités2024!$H$4),"")</f>
        <v/>
      </c>
      <c r="S99" s="31" t="str">
        <f t="shared" si="59"/>
        <v/>
      </c>
      <c r="T99" s="31" t="str">
        <f t="shared" si="60"/>
        <v/>
      </c>
      <c r="U99" s="31" t="str">
        <f t="shared" si="26"/>
        <v/>
      </c>
      <c r="V99" s="31" t="str">
        <f t="shared" si="58"/>
        <v/>
      </c>
      <c r="W99" s="31"/>
      <c r="X99" s="31" t="str">
        <f t="shared" si="27"/>
        <v/>
      </c>
      <c r="Y99" s="31" t="str">
        <f t="shared" si="61"/>
        <v/>
      </c>
      <c r="Z99" s="32"/>
      <c r="AA99" s="31"/>
      <c r="AB99" s="31"/>
      <c r="AC99" s="31"/>
      <c r="AD99" s="31"/>
      <c r="AE99" s="31"/>
      <c r="AF99" s="31" t="str">
        <f t="shared" si="29"/>
        <v/>
      </c>
      <c r="AG99" s="31" t="str">
        <f t="shared" si="62"/>
        <v/>
      </c>
      <c r="AH99" s="31"/>
      <c r="AI99" s="31"/>
      <c r="AJ99" s="31"/>
      <c r="AK99" s="31"/>
      <c r="AL99" s="31"/>
      <c r="AM99" s="31"/>
      <c r="AN99" s="31"/>
      <c r="AO99" s="31"/>
      <c r="AP99" s="31"/>
      <c r="AQ99" s="31"/>
      <c r="AR99" s="31"/>
      <c r="AS99" s="31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1"/>
      <c r="BN99" s="31"/>
      <c r="BO99" s="31"/>
      <c r="BP99" s="31"/>
    </row>
    <row r="100" spans="1:68" x14ac:dyDescent="0.25">
      <c r="A100" s="31" t="str">
        <f>IF(Intercomités2024!H72&lt;&gt;"",Intercomités2024!H72,"")</f>
        <v/>
      </c>
      <c r="B100" s="31" t="str">
        <f>IF(A100&lt;&gt;"",LEFT(VLOOKUP(A100,Licenciés!A:F,2,FALSE),20),"")</f>
        <v/>
      </c>
      <c r="C100" s="31" t="str">
        <f>IF(A100&lt;&gt;"",LEFT(VLOOKUP(A100,Licenciés!A:F,3,FALSE),15),"")</f>
        <v/>
      </c>
      <c r="D100" s="31"/>
      <c r="E100" s="31" t="str">
        <f>IF(A100&lt;&gt;"",LEFT(VLOOKUP(A100,Licenciés!A:F,5,FALSE),15),"")</f>
        <v/>
      </c>
      <c r="F100" s="31"/>
      <c r="G100" s="31" t="str">
        <f>IF(A100&lt;&gt;"",LEFT(VLOOKUP(A100,Licenciés!A:F,6,FALSE),15),"")</f>
        <v/>
      </c>
      <c r="H100" s="31"/>
      <c r="I100" s="31" t="str">
        <f>IF(A100&lt;&gt;"",504,"")</f>
        <v/>
      </c>
      <c r="J100" s="32"/>
      <c r="K100" s="31"/>
      <c r="L100" s="31"/>
      <c r="M100" s="31"/>
      <c r="N100" s="31"/>
      <c r="O100" s="31"/>
      <c r="P100" s="31"/>
      <c r="Q100" s="31" t="str">
        <f>IF(A100&lt;&gt;"",Intercomités2024!$C$4,"")</f>
        <v/>
      </c>
      <c r="R100" s="31" t="str">
        <f>IF(A100&lt;&gt;"",UPPER(Intercomités2024!$H$4),"")</f>
        <v/>
      </c>
      <c r="S100" s="31" t="str">
        <f t="shared" si="59"/>
        <v/>
      </c>
      <c r="T100" s="31" t="str">
        <f t="shared" si="60"/>
        <v/>
      </c>
      <c r="U100" s="31" t="str">
        <f t="shared" si="26"/>
        <v/>
      </c>
      <c r="V100" s="31" t="str">
        <f t="shared" si="57"/>
        <v/>
      </c>
      <c r="W100" s="31"/>
      <c r="X100" s="31" t="str">
        <f t="shared" si="27"/>
        <v/>
      </c>
      <c r="Y100" s="31" t="str">
        <f t="shared" si="61"/>
        <v/>
      </c>
      <c r="Z100" s="32"/>
      <c r="AA100" s="31"/>
      <c r="AB100" s="31"/>
      <c r="AC100" s="31"/>
      <c r="AD100" s="31"/>
      <c r="AE100" s="31"/>
      <c r="AF100" s="31" t="str">
        <f t="shared" si="29"/>
        <v/>
      </c>
      <c r="AG100" s="31" t="str">
        <f t="shared" si="62"/>
        <v/>
      </c>
      <c r="AH100" s="31"/>
      <c r="AI100" s="31"/>
      <c r="AJ100" s="31"/>
      <c r="AK100" s="31"/>
      <c r="AL100" s="31"/>
      <c r="AM100" s="31"/>
      <c r="AN100" s="31"/>
      <c r="AO100" s="31"/>
      <c r="AP100" s="31"/>
      <c r="AQ100" s="31"/>
      <c r="AR100" s="31"/>
      <c r="AS100" s="31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  <c r="BF100" s="31"/>
      <c r="BG100" s="31"/>
      <c r="BH100" s="31"/>
      <c r="BI100" s="31"/>
      <c r="BJ100" s="31"/>
      <c r="BK100" s="31"/>
      <c r="BL100" s="31"/>
      <c r="BM100" s="31"/>
      <c r="BN100" s="31"/>
      <c r="BO100" s="31"/>
      <c r="BP100" s="31"/>
    </row>
    <row r="101" spans="1:68" x14ac:dyDescent="0.25">
      <c r="A101" s="31" t="str">
        <f>IF(Intercomités2024!H73&lt;&gt;"",Intercomités2024!H73,"")</f>
        <v/>
      </c>
      <c r="B101" s="31" t="str">
        <f>IF(A101&lt;&gt;"",LEFT(VLOOKUP(A101,Licenciés!A:F,2,FALSE),20),"")</f>
        <v/>
      </c>
      <c r="C101" s="31" t="str">
        <f>IF(A101&lt;&gt;"",LEFT(VLOOKUP(A101,Licenciés!A:F,3,FALSE),15),"")</f>
        <v/>
      </c>
      <c r="D101" s="31"/>
      <c r="E101" s="31" t="str">
        <f>IF(A101&lt;&gt;"",LEFT(VLOOKUP(A101,Licenciés!A:F,5,FALSE),15),"")</f>
        <v/>
      </c>
      <c r="F101" s="31"/>
      <c r="G101" s="31" t="str">
        <f>IF(A101&lt;&gt;"",LEFT(VLOOKUP(A101,Licenciés!A:F,6,FALSE),15),"")</f>
        <v/>
      </c>
      <c r="H101" s="31"/>
      <c r="I101" s="31" t="str">
        <f>IF(A101&lt;&gt;"",504,"")</f>
        <v/>
      </c>
      <c r="J101" s="32"/>
      <c r="K101" s="31"/>
      <c r="L101" s="31"/>
      <c r="M101" s="31"/>
      <c r="N101" s="31"/>
      <c r="O101" s="31"/>
      <c r="P101" s="31"/>
      <c r="Q101" s="31" t="str">
        <f>IF(A101&lt;&gt;"",Intercomités2024!$C$4,"")</f>
        <v/>
      </c>
      <c r="R101" s="31" t="str">
        <f>IF(A101&lt;&gt;"",UPPER(Intercomités2024!$H$4),"")</f>
        <v/>
      </c>
      <c r="S101" s="31" t="str">
        <f t="shared" si="59"/>
        <v/>
      </c>
      <c r="T101" s="31" t="str">
        <f t="shared" si="60"/>
        <v/>
      </c>
      <c r="U101" s="31" t="str">
        <f t="shared" si="26"/>
        <v/>
      </c>
      <c r="V101" s="31" t="str">
        <f t="shared" si="58"/>
        <v/>
      </c>
      <c r="W101" s="31"/>
      <c r="X101" s="31" t="str">
        <f t="shared" si="27"/>
        <v/>
      </c>
      <c r="Y101" s="31" t="str">
        <f t="shared" si="61"/>
        <v/>
      </c>
      <c r="Z101" s="32"/>
      <c r="AA101" s="31"/>
      <c r="AB101" s="31"/>
      <c r="AC101" s="31"/>
      <c r="AD101" s="31"/>
      <c r="AE101" s="31"/>
      <c r="AF101" s="31" t="str">
        <f t="shared" si="29"/>
        <v/>
      </c>
      <c r="AG101" s="31" t="str">
        <f t="shared" si="62"/>
        <v/>
      </c>
      <c r="AH101" s="31"/>
      <c r="AI101" s="31"/>
      <c r="AJ101" s="31"/>
      <c r="AK101" s="31"/>
      <c r="AL101" s="31"/>
      <c r="AM101" s="31"/>
      <c r="AN101" s="31"/>
      <c r="AO101" s="31"/>
      <c r="AP101" s="31"/>
      <c r="AQ101" s="31"/>
      <c r="AR101" s="31"/>
      <c r="AS101" s="31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  <c r="BF101" s="31"/>
      <c r="BG101" s="31"/>
      <c r="BH101" s="31"/>
      <c r="BI101" s="31"/>
      <c r="BJ101" s="31"/>
      <c r="BK101" s="31"/>
      <c r="BL101" s="31"/>
      <c r="BM101" s="31"/>
      <c r="BN101" s="31"/>
      <c r="BO101" s="31"/>
      <c r="BP101" s="31"/>
    </row>
    <row r="102" spans="1:68" x14ac:dyDescent="0.25">
      <c r="A102" s="31" t="str">
        <f>IF(Intercomités2024!H74&lt;&gt;"",Intercomités2024!H74,"")</f>
        <v/>
      </c>
      <c r="B102" s="31" t="str">
        <f>IF(A102&lt;&gt;"",LEFT(VLOOKUP(A102,Licenciés!A:F,2,FALSE),20),"")</f>
        <v/>
      </c>
      <c r="C102" s="31" t="str">
        <f>IF(A102&lt;&gt;"",LEFT(VLOOKUP(A102,Licenciés!A:F,3,FALSE),15),"")</f>
        <v/>
      </c>
      <c r="D102" s="31"/>
      <c r="E102" s="31" t="str">
        <f>IF(A102&lt;&gt;"",LEFT(VLOOKUP(A102,Licenciés!A:F,5,FALSE),15),"")</f>
        <v/>
      </c>
      <c r="F102" s="31"/>
      <c r="G102" s="31" t="str">
        <f>IF(A102&lt;&gt;"",LEFT(VLOOKUP(A102,Licenciés!A:F,6,FALSE),15),"")</f>
        <v/>
      </c>
      <c r="H102" s="31"/>
      <c r="I102" s="31" t="str">
        <f>IF(A102&lt;&gt;"",604,"")</f>
        <v/>
      </c>
      <c r="J102" s="32"/>
      <c r="K102" s="31"/>
      <c r="L102" s="31"/>
      <c r="M102" s="31"/>
      <c r="N102" s="31"/>
      <c r="O102" s="31"/>
      <c r="P102" s="31"/>
      <c r="Q102" s="31" t="str">
        <f>IF(A102&lt;&gt;"",Intercomités2024!$C$4,"")</f>
        <v/>
      </c>
      <c r="R102" s="31" t="str">
        <f>IF(A102&lt;&gt;"",UPPER(Intercomités2024!$H$4),"")</f>
        <v/>
      </c>
      <c r="S102" s="31" t="str">
        <f t="shared" si="59"/>
        <v/>
      </c>
      <c r="T102" s="31" t="str">
        <f t="shared" si="60"/>
        <v/>
      </c>
      <c r="U102" s="31" t="str">
        <f t="shared" si="26"/>
        <v/>
      </c>
      <c r="V102" s="31" t="str">
        <f t="shared" si="57"/>
        <v/>
      </c>
      <c r="W102" s="31"/>
      <c r="X102" s="31" t="str">
        <f t="shared" si="27"/>
        <v/>
      </c>
      <c r="Y102" s="31" t="str">
        <f t="shared" si="61"/>
        <v/>
      </c>
      <c r="Z102" s="32"/>
      <c r="AA102" s="31"/>
      <c r="AB102" s="31"/>
      <c r="AC102" s="31"/>
      <c r="AD102" s="31"/>
      <c r="AE102" s="31"/>
      <c r="AF102" s="31" t="str">
        <f t="shared" si="29"/>
        <v/>
      </c>
      <c r="AG102" s="31" t="str">
        <f t="shared" si="62"/>
        <v/>
      </c>
      <c r="AH102" s="31"/>
      <c r="AI102" s="31"/>
      <c r="AJ102" s="31"/>
      <c r="AK102" s="31"/>
      <c r="AL102" s="31"/>
      <c r="AM102" s="31"/>
      <c r="AN102" s="31"/>
      <c r="AO102" s="31"/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1"/>
      <c r="BL102" s="31"/>
      <c r="BM102" s="31"/>
      <c r="BN102" s="31"/>
      <c r="BO102" s="31"/>
      <c r="BP102" s="31"/>
    </row>
    <row r="103" spans="1:68" x14ac:dyDescent="0.25">
      <c r="A103" s="31" t="str">
        <f>IF(Intercomités2024!H75&lt;&gt;"",Intercomités2024!H75,"")</f>
        <v/>
      </c>
      <c r="B103" s="31" t="str">
        <f>IF(A103&lt;&gt;"",LEFT(VLOOKUP(A103,Licenciés!A:F,2,FALSE),20),"")</f>
        <v/>
      </c>
      <c r="C103" s="31" t="str">
        <f>IF(A103&lt;&gt;"",LEFT(VLOOKUP(A103,Licenciés!A:F,3,FALSE),15),"")</f>
        <v/>
      </c>
      <c r="D103" s="31"/>
      <c r="E103" s="31" t="str">
        <f>IF(A103&lt;&gt;"",LEFT(VLOOKUP(A103,Licenciés!A:F,5,FALSE),15),"")</f>
        <v/>
      </c>
      <c r="F103" s="31"/>
      <c r="G103" s="31" t="str">
        <f>IF(A103&lt;&gt;"",LEFT(VLOOKUP(A103,Licenciés!A:F,6,FALSE),15),"")</f>
        <v/>
      </c>
      <c r="H103" s="31"/>
      <c r="I103" s="31" t="str">
        <f>IF(A103&lt;&gt;"",604,"")</f>
        <v/>
      </c>
      <c r="J103" s="32"/>
      <c r="K103" s="31"/>
      <c r="L103" s="31"/>
      <c r="M103" s="31"/>
      <c r="N103" s="31"/>
      <c r="O103" s="31"/>
      <c r="P103" s="31"/>
      <c r="Q103" s="31" t="str">
        <f>IF(A103&lt;&gt;"",Intercomités2024!$C$4,"")</f>
        <v/>
      </c>
      <c r="R103" s="31" t="str">
        <f>IF(A103&lt;&gt;"",UPPER(Intercomités2024!$H$4),"")</f>
        <v/>
      </c>
      <c r="S103" s="31" t="str">
        <f t="shared" si="59"/>
        <v/>
      </c>
      <c r="T103" s="31" t="str">
        <f t="shared" si="60"/>
        <v/>
      </c>
      <c r="U103" s="31" t="str">
        <f t="shared" si="26"/>
        <v/>
      </c>
      <c r="V103" s="31" t="str">
        <f t="shared" si="58"/>
        <v/>
      </c>
      <c r="W103" s="31"/>
      <c r="X103" s="31" t="str">
        <f t="shared" si="27"/>
        <v/>
      </c>
      <c r="Y103" s="31" t="str">
        <f t="shared" si="61"/>
        <v/>
      </c>
      <c r="Z103" s="32"/>
      <c r="AA103" s="31"/>
      <c r="AB103" s="31"/>
      <c r="AC103" s="31"/>
      <c r="AD103" s="31"/>
      <c r="AE103" s="31"/>
      <c r="AF103" s="31" t="str">
        <f t="shared" si="29"/>
        <v/>
      </c>
      <c r="AG103" s="31" t="str">
        <f t="shared" si="62"/>
        <v/>
      </c>
      <c r="AH103" s="31"/>
      <c r="AI103" s="31"/>
      <c r="AJ103" s="31"/>
      <c r="AK103" s="31"/>
      <c r="AL103" s="31"/>
      <c r="AM103" s="31"/>
      <c r="AN103" s="31"/>
      <c r="AO103" s="31"/>
      <c r="AP103" s="31"/>
      <c r="AQ103" s="31"/>
      <c r="AR103" s="31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1"/>
      <c r="BK103" s="31"/>
      <c r="BL103" s="31"/>
      <c r="BM103" s="31"/>
      <c r="BN103" s="31"/>
      <c r="BO103" s="31"/>
      <c r="BP103" s="31"/>
    </row>
    <row r="104" spans="1:68" x14ac:dyDescent="0.25">
      <c r="A104" s="31" t="str">
        <f>IF(Intercomités2024!H76&lt;&gt;"",Intercomités2024!H76,"")</f>
        <v/>
      </c>
      <c r="B104" s="31" t="str">
        <f>IF(A104&lt;&gt;"",LEFT(VLOOKUP(A104,Licenciés!A:F,2,FALSE),20),"")</f>
        <v/>
      </c>
      <c r="C104" s="31" t="str">
        <f>IF(A104&lt;&gt;"",LEFT(VLOOKUP(A104,Licenciés!A:F,3,FALSE),15),"")</f>
        <v/>
      </c>
      <c r="D104" s="31"/>
      <c r="E104" s="31" t="str">
        <f>IF(A104&lt;&gt;"",LEFT(VLOOKUP(A104,Licenciés!A:F,5,FALSE),15),"")</f>
        <v/>
      </c>
      <c r="F104" s="31"/>
      <c r="G104" s="31" t="str">
        <f>IF(A104&lt;&gt;"",LEFT(VLOOKUP(A104,Licenciés!A:F,6,FALSE),15),"")</f>
        <v/>
      </c>
      <c r="H104" s="31"/>
      <c r="I104" s="31" t="str">
        <f>IF(A104&lt;&gt;"",612,"")</f>
        <v/>
      </c>
      <c r="J104" s="32"/>
      <c r="K104" s="31"/>
      <c r="L104" s="31"/>
      <c r="M104" s="31"/>
      <c r="N104" s="31"/>
      <c r="O104" s="31"/>
      <c r="P104" s="31"/>
      <c r="Q104" s="31" t="str">
        <f>IF(A104&lt;&gt;"",Intercomités2024!$C$4,"")</f>
        <v/>
      </c>
      <c r="R104" s="31" t="str">
        <f>IF(A104&lt;&gt;"",UPPER(Intercomités2024!$H$4),"")</f>
        <v/>
      </c>
      <c r="S104" s="31" t="str">
        <f t="shared" si="59"/>
        <v/>
      </c>
      <c r="T104" s="31" t="str">
        <f t="shared" si="60"/>
        <v/>
      </c>
      <c r="U104" s="31" t="str">
        <f t="shared" si="26"/>
        <v/>
      </c>
      <c r="V104" s="31" t="str">
        <f t="shared" si="57"/>
        <v/>
      </c>
      <c r="W104" s="31"/>
      <c r="X104" s="31" t="str">
        <f t="shared" si="27"/>
        <v/>
      </c>
      <c r="Y104" s="31" t="str">
        <f t="shared" si="61"/>
        <v/>
      </c>
      <c r="Z104" s="32"/>
      <c r="AA104" s="31"/>
      <c r="AB104" s="31"/>
      <c r="AC104" s="31"/>
      <c r="AD104" s="31"/>
      <c r="AE104" s="31"/>
      <c r="AF104" s="31" t="str">
        <f t="shared" si="29"/>
        <v/>
      </c>
      <c r="AG104" s="31" t="str">
        <f t="shared" si="62"/>
        <v/>
      </c>
      <c r="AH104" s="31"/>
      <c r="AI104" s="31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1"/>
      <c r="BM104" s="31"/>
      <c r="BN104" s="31"/>
      <c r="BO104" s="31"/>
      <c r="BP104" s="31"/>
    </row>
    <row r="105" spans="1:68" x14ac:dyDescent="0.25">
      <c r="A105" s="31" t="str">
        <f>IF(Intercomités2024!H77&lt;&gt;"",Intercomités2024!H77,"")</f>
        <v/>
      </c>
      <c r="B105" s="31" t="str">
        <f>IF(A105&lt;&gt;"",LEFT(VLOOKUP(A105,Licenciés!A:F,2,FALSE),20),"")</f>
        <v/>
      </c>
      <c r="C105" s="31" t="str">
        <f>IF(A105&lt;&gt;"",LEFT(VLOOKUP(A105,Licenciés!A:F,3,FALSE),15),"")</f>
        <v/>
      </c>
      <c r="D105" s="31"/>
      <c r="E105" s="31" t="str">
        <f>IF(A105&lt;&gt;"",LEFT(VLOOKUP(A105,Licenciés!A:F,5,FALSE),15),"")</f>
        <v/>
      </c>
      <c r="F105" s="31"/>
      <c r="G105" s="31" t="str">
        <f>IF(A105&lt;&gt;"",LEFT(VLOOKUP(A105,Licenciés!A:F,6,FALSE),15),"")</f>
        <v/>
      </c>
      <c r="H105" s="31"/>
      <c r="I105" s="31" t="str">
        <f>IF(A105&lt;&gt;"",612,"")</f>
        <v/>
      </c>
      <c r="J105" s="32"/>
      <c r="K105" s="31"/>
      <c r="L105" s="31"/>
      <c r="M105" s="31"/>
      <c r="N105" s="31"/>
      <c r="O105" s="31"/>
      <c r="P105" s="31"/>
      <c r="Q105" s="31" t="str">
        <f>IF(A105&lt;&gt;"",Intercomités2024!$C$4,"")</f>
        <v/>
      </c>
      <c r="R105" s="31" t="str">
        <f>IF(A105&lt;&gt;"",UPPER(Intercomités2024!$H$4),"")</f>
        <v/>
      </c>
      <c r="S105" s="31" t="str">
        <f t="shared" si="59"/>
        <v/>
      </c>
      <c r="T105" s="31" t="str">
        <f t="shared" si="60"/>
        <v/>
      </c>
      <c r="U105" s="31" t="str">
        <f t="shared" si="26"/>
        <v/>
      </c>
      <c r="V105" s="31" t="str">
        <f t="shared" si="58"/>
        <v/>
      </c>
      <c r="W105" s="31"/>
      <c r="X105" s="31" t="str">
        <f t="shared" si="27"/>
        <v/>
      </c>
      <c r="Y105" s="31" t="str">
        <f t="shared" si="61"/>
        <v/>
      </c>
      <c r="Z105" s="32"/>
      <c r="AA105" s="31"/>
      <c r="AB105" s="31"/>
      <c r="AC105" s="31"/>
      <c r="AD105" s="31"/>
      <c r="AE105" s="31"/>
      <c r="AF105" s="31" t="str">
        <f t="shared" si="29"/>
        <v/>
      </c>
      <c r="AG105" s="31" t="str">
        <f t="shared" si="62"/>
        <v/>
      </c>
      <c r="AH105" s="31"/>
      <c r="AI105" s="31"/>
      <c r="AJ105" s="31"/>
      <c r="AK105" s="31"/>
      <c r="AL105" s="31"/>
      <c r="AM105" s="31"/>
      <c r="AN105" s="31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  <c r="BF105" s="31"/>
      <c r="BG105" s="31"/>
      <c r="BH105" s="31"/>
      <c r="BI105" s="31"/>
      <c r="BJ105" s="31"/>
      <c r="BK105" s="31"/>
      <c r="BL105" s="31"/>
      <c r="BM105" s="31"/>
      <c r="BN105" s="31"/>
      <c r="BO105" s="31"/>
      <c r="BP105" s="31"/>
    </row>
    <row r="106" spans="1:68" x14ac:dyDescent="0.25">
      <c r="A106" s="31" t="str">
        <f>IF(Intercomités2024!H78&lt;&gt;"",Intercomités2024!H78,"")</f>
        <v/>
      </c>
      <c r="B106" s="31" t="str">
        <f>IF(A106&lt;&gt;"",LEFT(VLOOKUP(A106,Licenciés!A:F,2,FALSE),20),"")</f>
        <v/>
      </c>
      <c r="C106" s="31" t="str">
        <f>IF(A106&lt;&gt;"",LEFT(VLOOKUP(A106,Licenciés!A:F,3,FALSE),15),"")</f>
        <v/>
      </c>
      <c r="D106" s="31"/>
      <c r="E106" s="31" t="str">
        <f>IF(A106&lt;&gt;"",LEFT(VLOOKUP(A106,Licenciés!A:F,5,FALSE),15),"")</f>
        <v/>
      </c>
      <c r="F106" s="31"/>
      <c r="G106" s="31" t="str">
        <f>IF(A106&lt;&gt;"",LEFT(VLOOKUP(A106,Licenciés!A:F,6,FALSE),15),"")</f>
        <v/>
      </c>
      <c r="H106" s="31"/>
      <c r="I106" s="31" t="str">
        <f>IF(A106&lt;&gt;"",634,"")</f>
        <v/>
      </c>
      <c r="J106" s="32"/>
      <c r="K106" s="31"/>
      <c r="L106" s="31"/>
      <c r="M106" s="31"/>
      <c r="N106" s="31"/>
      <c r="O106" s="31"/>
      <c r="P106" s="31"/>
      <c r="Q106" s="31" t="str">
        <f>IF(A106&lt;&gt;"",Intercomités2024!$C$4,"")</f>
        <v/>
      </c>
      <c r="R106" s="31" t="str">
        <f>IF(A106&lt;&gt;"",UPPER(Intercomités2024!$H$4),"")</f>
        <v/>
      </c>
      <c r="S106" s="31" t="str">
        <f t="shared" si="59"/>
        <v/>
      </c>
      <c r="T106" s="31" t="str">
        <f t="shared" si="60"/>
        <v/>
      </c>
      <c r="U106" s="31" t="str">
        <f t="shared" si="26"/>
        <v/>
      </c>
      <c r="V106" s="31" t="str">
        <f t="shared" si="57"/>
        <v/>
      </c>
      <c r="W106" s="31"/>
      <c r="X106" s="31" t="str">
        <f t="shared" si="27"/>
        <v/>
      </c>
      <c r="Y106" s="31" t="str">
        <f t="shared" si="61"/>
        <v/>
      </c>
      <c r="Z106" s="32"/>
      <c r="AA106" s="31"/>
      <c r="AB106" s="31"/>
      <c r="AC106" s="31"/>
      <c r="AD106" s="31"/>
      <c r="AE106" s="31"/>
      <c r="AF106" s="31" t="str">
        <f t="shared" si="29"/>
        <v/>
      </c>
      <c r="AG106" s="31" t="str">
        <f t="shared" si="62"/>
        <v/>
      </c>
      <c r="AH106" s="31"/>
      <c r="AI106" s="31"/>
      <c r="AJ106" s="31"/>
      <c r="AK106" s="31"/>
      <c r="AL106" s="31"/>
      <c r="AM106" s="31"/>
      <c r="AN106" s="31"/>
      <c r="AO106" s="31"/>
      <c r="AP106" s="31"/>
      <c r="AQ106" s="31"/>
      <c r="AR106" s="31"/>
      <c r="AS106" s="31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  <c r="BF106" s="31"/>
      <c r="BG106" s="31"/>
      <c r="BH106" s="31"/>
      <c r="BI106" s="31"/>
      <c r="BJ106" s="31"/>
      <c r="BK106" s="31"/>
      <c r="BL106" s="31"/>
      <c r="BM106" s="31"/>
      <c r="BN106" s="31"/>
      <c r="BO106" s="31"/>
      <c r="BP106" s="31"/>
    </row>
    <row r="107" spans="1:68" x14ac:dyDescent="0.25">
      <c r="A107" s="31" t="str">
        <f>IF(Intercomités2024!H79&lt;&gt;"",Intercomités2024!H79,"")</f>
        <v/>
      </c>
      <c r="B107" s="31" t="str">
        <f>IF(A107&lt;&gt;"",LEFT(VLOOKUP(A107,Licenciés!A:F,2,FALSE),20),"")</f>
        <v/>
      </c>
      <c r="C107" s="31" t="str">
        <f>IF(A107&lt;&gt;"",LEFT(VLOOKUP(A107,Licenciés!A:F,3,FALSE),15),"")</f>
        <v/>
      </c>
      <c r="D107" s="31"/>
      <c r="E107" s="31" t="str">
        <f>IF(A107&lt;&gt;"",LEFT(VLOOKUP(A107,Licenciés!A:F,5,FALSE),15),"")</f>
        <v/>
      </c>
      <c r="F107" s="31"/>
      <c r="G107" s="31" t="str">
        <f>IF(A107&lt;&gt;"",LEFT(VLOOKUP(A107,Licenciés!A:F,6,FALSE),15),"")</f>
        <v/>
      </c>
      <c r="H107" s="31"/>
      <c r="I107" s="31" t="str">
        <f>IF(A107&lt;&gt;"",634,"")</f>
        <v/>
      </c>
      <c r="J107" s="32"/>
      <c r="K107" s="31"/>
      <c r="L107" s="31"/>
      <c r="M107" s="31"/>
      <c r="N107" s="31"/>
      <c r="O107" s="31"/>
      <c r="P107" s="31"/>
      <c r="Q107" s="31" t="str">
        <f>IF(A107&lt;&gt;"",Intercomités2024!$C$4,"")</f>
        <v/>
      </c>
      <c r="R107" s="31" t="str">
        <f>IF(A107&lt;&gt;"",UPPER(Intercomités2024!$H$4),"")</f>
        <v/>
      </c>
      <c r="S107" s="31" t="str">
        <f t="shared" si="59"/>
        <v/>
      </c>
      <c r="T107" s="31" t="str">
        <f t="shared" si="60"/>
        <v/>
      </c>
      <c r="U107" s="31" t="str">
        <f t="shared" si="26"/>
        <v/>
      </c>
      <c r="V107" s="31" t="str">
        <f t="shared" si="58"/>
        <v/>
      </c>
      <c r="W107" s="31"/>
      <c r="X107" s="31" t="str">
        <f t="shared" si="27"/>
        <v/>
      </c>
      <c r="Y107" s="31" t="str">
        <f t="shared" si="61"/>
        <v/>
      </c>
      <c r="Z107" s="32"/>
      <c r="AA107" s="31"/>
      <c r="AB107" s="31"/>
      <c r="AC107" s="31"/>
      <c r="AD107" s="31"/>
      <c r="AE107" s="31"/>
      <c r="AF107" s="31" t="str">
        <f t="shared" si="29"/>
        <v/>
      </c>
      <c r="AG107" s="31" t="str">
        <f t="shared" si="62"/>
        <v/>
      </c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</row>
    <row r="108" spans="1:68" x14ac:dyDescent="0.25">
      <c r="A108" s="31" t="str">
        <f>IF(Intercomités2024!H80&lt;&gt;"",Intercomités2024!H80,"")</f>
        <v/>
      </c>
      <c r="B108" s="31" t="str">
        <f>IF(A108&lt;&gt;"",LEFT(VLOOKUP(A108,Licenciés!A:F,2,FALSE),20),"")</f>
        <v/>
      </c>
      <c r="C108" s="31" t="str">
        <f>IF(A108&lt;&gt;"",LEFT(VLOOKUP(A108,Licenciés!A:F,3,FALSE),15),"")</f>
        <v/>
      </c>
      <c r="D108" s="31"/>
      <c r="E108" s="31" t="str">
        <f>IF(A108&lt;&gt;"",LEFT(VLOOKUP(A108,Licenciés!A:F,5,FALSE),15),"")</f>
        <v/>
      </c>
      <c r="F108" s="31"/>
      <c r="G108" s="31" t="str">
        <f>IF(A108&lt;&gt;"",LEFT(VLOOKUP(A108,Licenciés!A:F,6,FALSE),15),"")</f>
        <v/>
      </c>
      <c r="H108" s="31"/>
      <c r="I108" s="31" t="str">
        <f>IF(A108&lt;&gt;"",660,"")</f>
        <v/>
      </c>
      <c r="J108" s="32"/>
      <c r="K108" s="31"/>
      <c r="L108" s="31"/>
      <c r="M108" s="31"/>
      <c r="N108" s="31"/>
      <c r="O108" s="31"/>
      <c r="P108" s="31"/>
      <c r="Q108" s="31" t="str">
        <f>IF(A108&lt;&gt;"",Intercomités2024!$C$4,"")</f>
        <v/>
      </c>
      <c r="R108" s="31" t="str">
        <f>IF(A108&lt;&gt;"",UPPER(Intercomités2024!$H$4),"")</f>
        <v/>
      </c>
      <c r="S108" s="31" t="str">
        <f t="shared" si="59"/>
        <v/>
      </c>
      <c r="T108" s="31" t="str">
        <f t="shared" si="60"/>
        <v/>
      </c>
      <c r="U108" s="31" t="str">
        <f t="shared" si="26"/>
        <v/>
      </c>
      <c r="V108" s="31" t="str">
        <f t="shared" si="57"/>
        <v/>
      </c>
      <c r="W108" s="31"/>
      <c r="X108" s="31" t="str">
        <f t="shared" si="27"/>
        <v/>
      </c>
      <c r="Y108" s="31" t="str">
        <f t="shared" si="61"/>
        <v/>
      </c>
      <c r="Z108" s="32"/>
      <c r="AA108" s="31"/>
      <c r="AB108" s="31"/>
      <c r="AC108" s="31"/>
      <c r="AD108" s="31"/>
      <c r="AE108" s="31"/>
      <c r="AF108" s="31" t="str">
        <f t="shared" si="29"/>
        <v/>
      </c>
      <c r="AG108" s="31" t="str">
        <f t="shared" si="62"/>
        <v/>
      </c>
      <c r="AH108" s="31"/>
      <c r="AI108" s="31"/>
      <c r="AJ108" s="31"/>
      <c r="AK108" s="31"/>
      <c r="AL108" s="31"/>
      <c r="AM108" s="31"/>
      <c r="AN108" s="31"/>
      <c r="AO108" s="31"/>
      <c r="AP108" s="31"/>
      <c r="AQ108" s="31"/>
      <c r="AR108" s="31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1"/>
      <c r="BL108" s="31"/>
      <c r="BM108" s="31"/>
      <c r="BN108" s="31"/>
      <c r="BO108" s="31"/>
      <c r="BP108" s="31"/>
    </row>
    <row r="109" spans="1:68" x14ac:dyDescent="0.25">
      <c r="A109" s="31" t="str">
        <f>IF(Intercomités2024!H81&lt;&gt;"",Intercomités2024!H81,"")</f>
        <v/>
      </c>
      <c r="B109" s="31" t="str">
        <f>IF(A109&lt;&gt;"",LEFT(VLOOKUP(A109,Licenciés!A:F,2,FALSE),20),"")</f>
        <v/>
      </c>
      <c r="C109" s="31" t="str">
        <f>IF(A109&lt;&gt;"",LEFT(VLOOKUP(A109,Licenciés!A:F,3,FALSE),15),"")</f>
        <v/>
      </c>
      <c r="D109" s="31"/>
      <c r="E109" s="31" t="str">
        <f>IF(A109&lt;&gt;"",LEFT(VLOOKUP(A109,Licenciés!A:F,5,FALSE),15),"")</f>
        <v/>
      </c>
      <c r="F109" s="31"/>
      <c r="G109" s="31" t="str">
        <f>IF(A109&lt;&gt;"",LEFT(VLOOKUP(A109,Licenciés!A:F,6,FALSE),15),"")</f>
        <v/>
      </c>
      <c r="H109" s="31"/>
      <c r="I109" s="31" t="str">
        <f>IF(A109&lt;&gt;"",660,"")</f>
        <v/>
      </c>
      <c r="J109" s="32"/>
      <c r="K109" s="31"/>
      <c r="L109" s="31"/>
      <c r="M109" s="31"/>
      <c r="N109" s="31"/>
      <c r="O109" s="31"/>
      <c r="P109" s="31"/>
      <c r="Q109" s="31" t="str">
        <f>IF(A109&lt;&gt;"",Intercomités2024!$C$4,"")</f>
        <v/>
      </c>
      <c r="R109" s="31" t="str">
        <f>IF(A109&lt;&gt;"",UPPER(Intercomités2024!$H$4),"")</f>
        <v/>
      </c>
      <c r="S109" s="31" t="str">
        <f t="shared" si="59"/>
        <v/>
      </c>
      <c r="T109" s="31" t="str">
        <f t="shared" si="60"/>
        <v/>
      </c>
      <c r="U109" s="31" t="str">
        <f t="shared" si="26"/>
        <v/>
      </c>
      <c r="V109" s="31" t="str">
        <f t="shared" si="58"/>
        <v/>
      </c>
      <c r="W109" s="31"/>
      <c r="X109" s="31" t="str">
        <f t="shared" si="27"/>
        <v/>
      </c>
      <c r="Y109" s="31" t="str">
        <f t="shared" si="61"/>
        <v/>
      </c>
      <c r="Z109" s="32"/>
      <c r="AA109" s="31"/>
      <c r="AB109" s="31"/>
      <c r="AC109" s="31"/>
      <c r="AD109" s="31"/>
      <c r="AE109" s="31"/>
      <c r="AF109" s="31" t="str">
        <f t="shared" si="29"/>
        <v/>
      </c>
      <c r="AG109" s="31" t="str">
        <f t="shared" si="62"/>
        <v/>
      </c>
      <c r="AH109" s="31"/>
      <c r="AI109" s="31"/>
      <c r="AJ109" s="31"/>
      <c r="AK109" s="31"/>
      <c r="AL109" s="31"/>
      <c r="AM109" s="31"/>
      <c r="AN109" s="31"/>
      <c r="AO109" s="31"/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1"/>
      <c r="BO109" s="31"/>
      <c r="BP109" s="31"/>
    </row>
    <row r="110" spans="1:68" x14ac:dyDescent="0.25">
      <c r="A110" s="31" t="str">
        <f>IF(Intercomités2024!H82&lt;&gt;"",Intercomités2024!H82,"")</f>
        <v/>
      </c>
      <c r="B110" s="31" t="str">
        <f>IF(A110&lt;&gt;"",LEFT(VLOOKUP(A110,Licenciés!A:F,2,FALSE),20),"")</f>
        <v/>
      </c>
      <c r="C110" s="31" t="str">
        <f>IF(A110&lt;&gt;"",LEFT(VLOOKUP(A110,Licenciés!A:F,3,FALSE),15),"")</f>
        <v/>
      </c>
      <c r="D110" s="31"/>
      <c r="E110" s="31" t="str">
        <f>IF(A110&lt;&gt;"",LEFT(VLOOKUP(A110,Licenciés!A:F,5,FALSE),15),"")</f>
        <v/>
      </c>
      <c r="F110" s="31"/>
      <c r="G110" s="31" t="str">
        <f>IF(A110&lt;&gt;"",LEFT(VLOOKUP(A110,Licenciés!A:F,6,FALSE),15),"")</f>
        <v/>
      </c>
      <c r="H110" s="31"/>
      <c r="I110" s="31" t="str">
        <f>IF(A110&lt;&gt;"",903,"")</f>
        <v/>
      </c>
      <c r="J110" s="32"/>
      <c r="K110" s="31"/>
      <c r="L110" s="31"/>
      <c r="M110" s="31"/>
      <c r="N110" s="31"/>
      <c r="O110" s="31"/>
      <c r="P110" s="31"/>
      <c r="Q110" s="31" t="str">
        <f>IF(A110&lt;&gt;"",Intercomités2024!$C$4,"")</f>
        <v/>
      </c>
      <c r="R110" s="31" t="str">
        <f>IF(A110&lt;&gt;"",UPPER(Intercomités2024!$H$4),"")</f>
        <v/>
      </c>
      <c r="S110" s="31" t="str">
        <f t="shared" si="59"/>
        <v/>
      </c>
      <c r="T110" s="31" t="str">
        <f t="shared" si="60"/>
        <v/>
      </c>
      <c r="U110" s="31" t="str">
        <f t="shared" si="26"/>
        <v/>
      </c>
      <c r="V110" s="31" t="str">
        <f t="shared" si="57"/>
        <v/>
      </c>
      <c r="W110" s="31"/>
      <c r="X110" s="31" t="str">
        <f t="shared" si="27"/>
        <v/>
      </c>
      <c r="Y110" s="31" t="str">
        <f t="shared" si="61"/>
        <v/>
      </c>
      <c r="Z110" s="32"/>
      <c r="AA110" s="31"/>
      <c r="AB110" s="31"/>
      <c r="AC110" s="31"/>
      <c r="AD110" s="31"/>
      <c r="AE110" s="31"/>
      <c r="AF110" s="31" t="str">
        <f t="shared" si="29"/>
        <v/>
      </c>
      <c r="AG110" s="31" t="str">
        <f t="shared" si="62"/>
        <v/>
      </c>
      <c r="AH110" s="31"/>
      <c r="AI110" s="31"/>
      <c r="AJ110" s="31"/>
      <c r="AK110" s="31"/>
      <c r="AL110" s="31"/>
      <c r="AM110" s="31"/>
      <c r="AN110" s="31"/>
      <c r="AO110" s="31"/>
      <c r="AP110" s="31"/>
      <c r="AQ110" s="31"/>
      <c r="AR110" s="31"/>
      <c r="AS110" s="31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1"/>
      <c r="BN110" s="31"/>
      <c r="BO110" s="31"/>
      <c r="BP110" s="31"/>
    </row>
    <row r="111" spans="1:68" x14ac:dyDescent="0.25">
      <c r="A111" s="31" t="str">
        <f>IF(Intercomités2024!H83&lt;&gt;"",Intercomités2024!H83,"")</f>
        <v/>
      </c>
      <c r="B111" s="31" t="str">
        <f>IF(A111&lt;&gt;"",LEFT(VLOOKUP(A111,Licenciés!A:F,2,FALSE),20),"")</f>
        <v/>
      </c>
      <c r="C111" s="31" t="str">
        <f>IF(A111&lt;&gt;"",LEFT(VLOOKUP(A111,Licenciés!A:F,3,FALSE),15),"")</f>
        <v/>
      </c>
      <c r="D111" s="31"/>
      <c r="E111" s="31" t="str">
        <f>IF(A111&lt;&gt;"",LEFT(VLOOKUP(A111,Licenciés!A:F,5,FALSE),15),"")</f>
        <v/>
      </c>
      <c r="F111" s="31"/>
      <c r="G111" s="31" t="str">
        <f>IF(A111&lt;&gt;"",LEFT(VLOOKUP(A111,Licenciés!A:F,6,FALSE),15),"")</f>
        <v/>
      </c>
      <c r="H111" s="31"/>
      <c r="I111" s="31" t="str">
        <f>IF(A111&lt;&gt;"",903,"")</f>
        <v/>
      </c>
      <c r="J111" s="32"/>
      <c r="K111" s="31"/>
      <c r="L111" s="31"/>
      <c r="M111" s="31"/>
      <c r="N111" s="31"/>
      <c r="O111" s="31"/>
      <c r="P111" s="31"/>
      <c r="Q111" s="31" t="str">
        <f>IF(A111&lt;&gt;"",Intercomités2024!$C$4,"")</f>
        <v/>
      </c>
      <c r="R111" s="31" t="str">
        <f>IF(A111&lt;&gt;"",UPPER(Intercomités2024!$H$4),"")</f>
        <v/>
      </c>
      <c r="S111" s="31" t="str">
        <f t="shared" si="59"/>
        <v/>
      </c>
      <c r="T111" s="31" t="str">
        <f t="shared" si="60"/>
        <v/>
      </c>
      <c r="U111" s="31" t="str">
        <f t="shared" si="26"/>
        <v/>
      </c>
      <c r="V111" s="31" t="str">
        <f t="shared" si="58"/>
        <v/>
      </c>
      <c r="W111" s="31"/>
      <c r="X111" s="31" t="str">
        <f t="shared" si="27"/>
        <v/>
      </c>
      <c r="Y111" s="31" t="str">
        <f t="shared" si="61"/>
        <v/>
      </c>
      <c r="Z111" s="32"/>
      <c r="AA111" s="31"/>
      <c r="AB111" s="31"/>
      <c r="AC111" s="31"/>
      <c r="AD111" s="31"/>
      <c r="AE111" s="31"/>
      <c r="AF111" s="31" t="str">
        <f t="shared" si="29"/>
        <v/>
      </c>
      <c r="AG111" s="31" t="str">
        <f t="shared" si="62"/>
        <v/>
      </c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  <c r="BF111" s="31"/>
      <c r="BG111" s="31"/>
      <c r="BH111" s="31"/>
      <c r="BI111" s="31"/>
      <c r="BJ111" s="31"/>
      <c r="BK111" s="31"/>
      <c r="BL111" s="31"/>
      <c r="BM111" s="31"/>
      <c r="BN111" s="31"/>
      <c r="BO111" s="31"/>
      <c r="BP111" s="31"/>
    </row>
  </sheetData>
  <sheetProtection algorithmName="SHA-512" hashValue="gXxmDSyyJ19LRnzbJNh7aRx3UeKgvYYyPsyHxAdut1vioVy5DPFzKGKjLXAk+FD8rR2HoE9xe8erWheBWPdHjA==" saltValue="DCV3GDfKdHpnnlbxQvJRBQ==" spinCount="100000" sheet="1" objects="1" scenarios="1"/>
  <pageMargins left="0.7" right="0.7" top="0.75" bottom="0.75" header="0.3" footer="0.3"/>
  <pageSetup paperSize="9" orientation="portrait" r:id="rId1"/>
  <ignoredErrors>
    <ignoredError sqref="V5:V8 V9:V27 V28:V51 V52:V81 V82:V11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A1:M9"/>
  <sheetViews>
    <sheetView workbookViewId="0">
      <selection activeCell="B3" sqref="B3"/>
    </sheetView>
  </sheetViews>
  <sheetFormatPr baseColWidth="10" defaultRowHeight="15" x14ac:dyDescent="0.25"/>
  <cols>
    <col min="2" max="2" width="11.42578125" style="8"/>
  </cols>
  <sheetData>
    <row r="1" spans="1:13" s="16" customFormat="1" ht="46.5" customHeight="1" x14ac:dyDescent="0.25">
      <c r="A1" s="16" t="s">
        <v>793</v>
      </c>
      <c r="B1" s="16" t="s">
        <v>31</v>
      </c>
      <c r="C1" s="16" t="s">
        <v>629</v>
      </c>
      <c r="D1" s="16" t="s">
        <v>794</v>
      </c>
      <c r="E1" s="17" t="s">
        <v>795</v>
      </c>
      <c r="F1" s="16" t="s">
        <v>796</v>
      </c>
      <c r="G1" s="16" t="s">
        <v>797</v>
      </c>
      <c r="H1" s="16" t="s">
        <v>798</v>
      </c>
      <c r="I1" s="16" t="s">
        <v>799</v>
      </c>
      <c r="J1" s="17" t="s">
        <v>800</v>
      </c>
      <c r="K1" s="16" t="s">
        <v>801</v>
      </c>
      <c r="L1" s="16" t="s">
        <v>802</v>
      </c>
      <c r="M1" s="16" t="s">
        <v>644</v>
      </c>
    </row>
    <row r="2" spans="1:13" x14ac:dyDescent="0.25">
      <c r="A2" t="s">
        <v>30</v>
      </c>
      <c r="B2" t="s">
        <v>31</v>
      </c>
      <c r="C2" t="s">
        <v>32</v>
      </c>
      <c r="D2" t="s">
        <v>803</v>
      </c>
      <c r="E2" s="1" t="s">
        <v>804</v>
      </c>
      <c r="F2" t="s">
        <v>33</v>
      </c>
      <c r="G2" t="s">
        <v>805</v>
      </c>
      <c r="H2" t="s">
        <v>806</v>
      </c>
      <c r="I2" t="s">
        <v>807</v>
      </c>
      <c r="J2" s="1" t="s">
        <v>808</v>
      </c>
      <c r="K2" t="s">
        <v>34</v>
      </c>
      <c r="L2" t="s">
        <v>709</v>
      </c>
      <c r="M2" t="s">
        <v>708</v>
      </c>
    </row>
    <row r="3" spans="1:13" x14ac:dyDescent="0.25">
      <c r="A3" t="str">
        <f>IF(Intercomités2024!D9="","",Intercomités2024!C9)</f>
        <v/>
      </c>
      <c r="B3" s="8" t="str">
        <f>IF(A3&lt;&gt;"",VLOOKUP(A3,Licenciés!A:G,2,FALSE),"")</f>
        <v/>
      </c>
      <c r="C3" s="8" t="str">
        <f>IF(A3&lt;&gt;"",VLOOKUP(A3,Licenciés!A:G,3,FALSE),"")</f>
        <v/>
      </c>
      <c r="H3" s="8" t="str">
        <f>IF(A3&lt;&gt;"",VLOOKUP(Intercomités2024!$H$4,Intercomités2024!$O$4:$P$56,2,FALSE),"")</f>
        <v/>
      </c>
      <c r="L3" s="8" t="str">
        <f>IF(A3&lt;&gt;"",Intercomités2024!#REF!,"")</f>
        <v/>
      </c>
      <c r="M3" s="8" t="str">
        <f>IF(A3&lt;&gt;"",UPPER(Intercomités2024!#REF!),"")</f>
        <v/>
      </c>
    </row>
    <row r="4" spans="1:13" x14ac:dyDescent="0.25">
      <c r="A4" t="str">
        <f>IF(Intercomités2024!D10="","",Intercomités2024!C10)</f>
        <v/>
      </c>
      <c r="B4" s="8" t="str">
        <f>IF(A4&lt;&gt;"",VLOOKUP(A4,Licenciés!A:G,2,FALSE),"")</f>
        <v/>
      </c>
      <c r="C4" s="8" t="str">
        <f>IF(A4&lt;&gt;"",VLOOKUP(A4,Licenciés!A:G,3,FALSE),"")</f>
        <v/>
      </c>
      <c r="H4" s="8" t="str">
        <f>IF(A4&lt;&gt;"",VLOOKUP(Intercomités2024!$H$4,Intercomités2024!$O$4:$P$56,2,FALSE),"")</f>
        <v/>
      </c>
      <c r="L4" s="8" t="str">
        <f>IF(A4&lt;&gt;"",Intercomités2024!#REF!,"")</f>
        <v/>
      </c>
      <c r="M4" s="8" t="str">
        <f>IF(A4&lt;&gt;"",UPPER(Intercomités2024!#REF!),"")</f>
        <v/>
      </c>
    </row>
    <row r="5" spans="1:13" x14ac:dyDescent="0.25">
      <c r="A5" t="str">
        <f>IF(Intercomités2024!D11="","",Intercomités2024!C11)</f>
        <v/>
      </c>
      <c r="B5" s="8" t="str">
        <f>IF(A5&lt;&gt;"",VLOOKUP(A5,Licenciés!A:G,2,FALSE),"")</f>
        <v/>
      </c>
      <c r="C5" s="8" t="str">
        <f>IF(A5&lt;&gt;"",VLOOKUP(A5,Licenciés!A:G,3,FALSE),"")</f>
        <v/>
      </c>
      <c r="H5" s="8" t="str">
        <f>IF(A5&lt;&gt;"",VLOOKUP(Intercomités2024!$H$4,Intercomités2024!$O$4:$P$56,2,FALSE),"")</f>
        <v/>
      </c>
      <c r="L5" s="8" t="str">
        <f>IF(A5&lt;&gt;"",Intercomités2024!#REF!,"")</f>
        <v/>
      </c>
      <c r="M5" s="8" t="str">
        <f>IF(A5&lt;&gt;"",UPPER(Intercomités2024!#REF!),"")</f>
        <v/>
      </c>
    </row>
    <row r="6" spans="1:13" x14ac:dyDescent="0.25">
      <c r="A6" t="str">
        <f>IF(Intercomités2024!D12="","",Intercomités2024!C12)</f>
        <v/>
      </c>
      <c r="B6" s="8" t="str">
        <f>IF(A6&lt;&gt;"",VLOOKUP(A6,Licenciés!A:G,2,FALSE),"")</f>
        <v/>
      </c>
      <c r="C6" s="8" t="str">
        <f>IF(A6&lt;&gt;"",VLOOKUP(A6,Licenciés!A:G,3,FALSE),"")</f>
        <v/>
      </c>
      <c r="H6" s="8" t="str">
        <f>IF(A6&lt;&gt;"",VLOOKUP(Intercomités2024!$H$4,Intercomités2024!$O$4:$P$56,2,FALSE),"")</f>
        <v/>
      </c>
      <c r="L6" s="8" t="str">
        <f>IF(A6&lt;&gt;"",Intercomités2024!#REF!,"")</f>
        <v/>
      </c>
      <c r="M6" s="8" t="str">
        <f>IF(A6&lt;&gt;"",UPPER(Intercomités2024!#REF!),"")</f>
        <v/>
      </c>
    </row>
    <row r="7" spans="1:13" x14ac:dyDescent="0.25">
      <c r="A7" t="str">
        <f>IF(Intercomités2024!D13="","",Intercomités2024!C13)</f>
        <v/>
      </c>
      <c r="B7" s="8" t="str">
        <f>IF(A7&lt;&gt;"",VLOOKUP(A7,Licenciés!A:G,2,FALSE),"")</f>
        <v/>
      </c>
      <c r="C7" s="8" t="str">
        <f>IF(A7&lt;&gt;"",VLOOKUP(A7,Licenciés!A:G,3,FALSE),"")</f>
        <v/>
      </c>
      <c r="H7" s="8" t="str">
        <f>IF(A7&lt;&gt;"",VLOOKUP(Intercomités2024!$H$4,Intercomités2024!$O$4:$P$56,2,FALSE),"")</f>
        <v/>
      </c>
      <c r="L7" s="8" t="str">
        <f>IF(A7&lt;&gt;"",Intercomités2024!#REF!,"")</f>
        <v/>
      </c>
      <c r="M7" s="8" t="str">
        <f>IF(A7&lt;&gt;"",UPPER(Intercomités2024!#REF!),"")</f>
        <v/>
      </c>
    </row>
    <row r="8" spans="1:13" x14ac:dyDescent="0.25">
      <c r="A8" t="str">
        <f>IF(Intercomités2024!D14="","",Intercomités2024!C14)</f>
        <v/>
      </c>
      <c r="B8" s="8" t="str">
        <f>IF(A8&lt;&gt;"",VLOOKUP(A8,Licenciés!A:G,2,FALSE),"")</f>
        <v/>
      </c>
      <c r="C8" s="8" t="str">
        <f>IF(A8&lt;&gt;"",VLOOKUP(A8,Licenciés!A:G,3,FALSE),"")</f>
        <v/>
      </c>
      <c r="H8" s="8" t="str">
        <f>IF(A8&lt;&gt;"",VLOOKUP(Intercomités2024!$H$4,Intercomités2024!$O$4:$P$56,2,FALSE),"")</f>
        <v/>
      </c>
      <c r="L8" s="8" t="str">
        <f>IF(A8&lt;&gt;"",Intercomités2024!#REF!,"")</f>
        <v/>
      </c>
      <c r="M8" s="8" t="str">
        <f>IF(A8&lt;&gt;"",UPPER(Intercomités2024!#REF!),"")</f>
        <v/>
      </c>
    </row>
    <row r="9" spans="1:13" x14ac:dyDescent="0.25">
      <c r="A9" t="str">
        <f>IF(Intercomités2024!D15="","",Intercomités2024!C15)</f>
        <v/>
      </c>
      <c r="B9" s="8" t="str">
        <f>IF(A9&lt;&gt;"",VLOOKUP(A9,Licenciés!A:G,2,FALSE),"")</f>
        <v/>
      </c>
      <c r="C9" s="8" t="str">
        <f>IF(A9&lt;&gt;"",VLOOKUP(A9,Licenciés!A:G,3,FALSE),"")</f>
        <v/>
      </c>
      <c r="H9" s="8" t="str">
        <f>IF(A9&lt;&gt;"",VLOOKUP(Intercomités2024!$H$4,Intercomités2024!$O$4:$P$56,2,FALSE),"")</f>
        <v/>
      </c>
      <c r="L9" s="8" t="str">
        <f>IF(A9&lt;&gt;"",Intercomités2024!#REF!,"")</f>
        <v/>
      </c>
      <c r="M9" s="8" t="str">
        <f>IF(A9&lt;&gt;"",UPPER(Intercomités2024!#REF!),"")</f>
        <v/>
      </c>
    </row>
  </sheetData>
  <sheetProtection algorithmName="SHA-512" hashValue="AJhm3jPDinNYLVGpB0nX3EUpugm84mEUYEd1L6pxnoreYFKEtBm0As2pYGHShwO/FO9YrCtM7gYWp32xivScvg==" saltValue="jE+fhJDu0Hh7b+yZwsSB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Intercomités2024</vt:lpstr>
      <vt:lpstr>Licenciés</vt:lpstr>
      <vt:lpstr>Equipes</vt:lpstr>
      <vt:lpstr>Jury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 BRUGERRE</cp:lastModifiedBy>
  <cp:lastPrinted>2018-12-20T15:00:27Z</cp:lastPrinted>
  <dcterms:created xsi:type="dcterms:W3CDTF">2018-12-20T10:56:52Z</dcterms:created>
  <dcterms:modified xsi:type="dcterms:W3CDTF">2025-06-13T14:19:05Z</dcterms:modified>
</cp:coreProperties>
</file>